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兰州大学资料（fzk）\2026秋\通知\2026推免\"/>
    </mc:Choice>
  </mc:AlternateContent>
  <bookViews>
    <workbookView xWindow="0" yWindow="0" windowWidth="28800" windowHeight="12375"/>
  </bookViews>
  <sheets>
    <sheet name="理论物理基地班" sheetId="3" r:id="rId1"/>
    <sheet name="理论物理普通班" sheetId="4" r:id="rId2"/>
    <sheet name="磁学基地班" sheetId="1" r:id="rId3"/>
    <sheet name="磁学普通班" sheetId="9" r:id="rId4"/>
    <sheet name="电材基地班" sheetId="5" r:id="rId5"/>
    <sheet name="电材普通班" sheetId="6" r:id="rId6"/>
    <sheet name="金属班" sheetId="7" r:id="rId7"/>
    <sheet name="微电子" sheetId="2" r:id="rId8"/>
    <sheet name="本研贯通" sheetId="10" r:id="rId9"/>
  </sheets>
  <definedNames>
    <definedName name="_xlnm._FilterDatabase" localSheetId="8" hidden="1">本研贯通!$E$1:$E$17</definedName>
    <definedName name="_xlnm._FilterDatabase" localSheetId="2" hidden="1">磁学基地班!$A$1:$S$13</definedName>
    <definedName name="_xlnm._FilterDatabase" localSheetId="3" hidden="1">磁学普通班!$A$1:$S$11</definedName>
    <definedName name="_xlnm._FilterDatabase" localSheetId="4" hidden="1">电材基地班!$A$1:$S$12</definedName>
    <definedName name="_xlnm._FilterDatabase" localSheetId="5" hidden="1">电材普通班!$A$1:$S$11</definedName>
    <definedName name="_xlnm._FilterDatabase" localSheetId="6" hidden="1">金属班!$A$1:$T$5</definedName>
    <definedName name="_xlnm._FilterDatabase" localSheetId="0" hidden="1">理论物理基地班!$A$1:$S$17</definedName>
    <definedName name="_xlnm._FilterDatabase" localSheetId="1" hidden="1">理论物理普通班!$A$1:$S$9</definedName>
    <definedName name="_xlnm._FilterDatabase" localSheetId="7" hidden="1">微电子!$A$1:$S$20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" i="2" l="1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R5" i="7"/>
  <c r="R4" i="7"/>
  <c r="R3" i="7"/>
  <c r="R2" i="7"/>
  <c r="R11" i="6"/>
  <c r="R10" i="6"/>
  <c r="R9" i="6"/>
  <c r="R8" i="6"/>
  <c r="R7" i="6"/>
  <c r="R6" i="6"/>
  <c r="R5" i="6"/>
  <c r="R4" i="6"/>
  <c r="R3" i="6"/>
  <c r="R2" i="6"/>
  <c r="R12" i="5"/>
  <c r="R11" i="5"/>
  <c r="R10" i="5"/>
  <c r="R9" i="5"/>
  <c r="R8" i="5"/>
  <c r="R7" i="5"/>
  <c r="R6" i="5"/>
  <c r="R5" i="5"/>
  <c r="R4" i="5"/>
  <c r="R3" i="5"/>
  <c r="R2" i="5"/>
  <c r="R11" i="9"/>
  <c r="R10" i="9"/>
  <c r="R9" i="9"/>
  <c r="R8" i="9"/>
  <c r="R7" i="9"/>
  <c r="R6" i="9"/>
  <c r="R5" i="9"/>
  <c r="R4" i="9"/>
  <c r="R3" i="9"/>
  <c r="R2" i="9"/>
  <c r="R13" i="1"/>
  <c r="R12" i="1"/>
  <c r="R11" i="1"/>
  <c r="R10" i="1"/>
  <c r="R9" i="1"/>
  <c r="R8" i="1"/>
  <c r="R7" i="1"/>
  <c r="F7" i="1"/>
  <c r="E7" i="1"/>
  <c r="D7" i="1"/>
  <c r="G7" i="1" s="1"/>
  <c r="R6" i="1"/>
  <c r="R5" i="1"/>
  <c r="R4" i="1"/>
  <c r="R3" i="1"/>
  <c r="R2" i="1"/>
  <c r="R9" i="4"/>
  <c r="R8" i="4"/>
  <c r="R7" i="4"/>
  <c r="R6" i="4"/>
  <c r="R5" i="4"/>
  <c r="R4" i="4"/>
  <c r="R3" i="4"/>
  <c r="R2" i="4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K2" i="3"/>
  <c r="R2" i="3" s="1"/>
</calcChain>
</file>

<file path=xl/sharedStrings.xml><?xml version="1.0" encoding="utf-8"?>
<sst xmlns="http://schemas.openxmlformats.org/spreadsheetml/2006/main" count="819" uniqueCount="368">
  <si>
    <t>学号</t>
  </si>
  <si>
    <t>姓名</t>
  </si>
  <si>
    <t>性别</t>
  </si>
  <si>
    <t>大一综合测评成绩</t>
  </si>
  <si>
    <t>大二综合测评成绩</t>
  </si>
  <si>
    <t>大三综合测评成绩</t>
  </si>
  <si>
    <t>平均综合测评成绩</t>
  </si>
  <si>
    <t>平均综合测评成绩排名</t>
  </si>
  <si>
    <t>前三年学业成绩（必修+限选，加权平均）</t>
  </si>
  <si>
    <t>前三年学业成绩（必修+限选，加权平均）排名</t>
  </si>
  <si>
    <t>综合素质得分</t>
  </si>
  <si>
    <t>科研成果得分</t>
  </si>
  <si>
    <t>竞赛获奖得分</t>
  </si>
  <si>
    <t>科研训练情况得分</t>
  </si>
  <si>
    <t>志愿服务经历得分</t>
  </si>
  <si>
    <t>国际组织实习经历</t>
  </si>
  <si>
    <t>科研潜力综合考察</t>
  </si>
  <si>
    <t>总成绩</t>
  </si>
  <si>
    <t>总成绩名次</t>
  </si>
  <si>
    <t>四级最高分数</t>
  </si>
  <si>
    <t>资格推
荐情况</t>
  </si>
  <si>
    <t>备注</t>
  </si>
  <si>
    <t>周沛宁</t>
  </si>
  <si>
    <t>男</t>
  </si>
  <si>
    <t>2/30</t>
  </si>
  <si>
    <t>拟推荐</t>
  </si>
  <si>
    <t>季圣然</t>
  </si>
  <si>
    <t>1/30</t>
  </si>
  <si>
    <t>张世航</t>
  </si>
  <si>
    <t>4/30</t>
  </si>
  <si>
    <t>程夏</t>
  </si>
  <si>
    <t>6/30</t>
  </si>
  <si>
    <t>13/30</t>
  </si>
  <si>
    <t>陈炫雷</t>
  </si>
  <si>
    <t>7/30</t>
  </si>
  <si>
    <t>5/30</t>
  </si>
  <si>
    <t>杜楠杰</t>
  </si>
  <si>
    <t>3/30</t>
  </si>
  <si>
    <t>陈飞宇</t>
  </si>
  <si>
    <t>10/30</t>
  </si>
  <si>
    <t>8/30</t>
  </si>
  <si>
    <t>唐杨</t>
  </si>
  <si>
    <t>9/30</t>
  </si>
  <si>
    <t>11/30</t>
  </si>
  <si>
    <t>蔺宇轩</t>
  </si>
  <si>
    <t>93.6276</t>
  </si>
  <si>
    <t>96.3659</t>
  </si>
  <si>
    <t>93.8937</t>
  </si>
  <si>
    <t>94.6291</t>
  </si>
  <si>
    <t>王晨冉</t>
  </si>
  <si>
    <t>16/30</t>
  </si>
  <si>
    <t>钟梓龙</t>
  </si>
  <si>
    <t>王厚哲</t>
  </si>
  <si>
    <t>17/30</t>
  </si>
  <si>
    <t>15/30</t>
  </si>
  <si>
    <t>傅永振</t>
  </si>
  <si>
    <t>18/30</t>
  </si>
  <si>
    <t>19/30</t>
  </si>
  <si>
    <t>王润泽</t>
  </si>
  <si>
    <t>郭锦鹏</t>
  </si>
  <si>
    <t>重大项目萃英学者等</t>
  </si>
  <si>
    <t>李丁昊</t>
  </si>
  <si>
    <t>24/30</t>
  </si>
  <si>
    <t>25/30</t>
  </si>
  <si>
    <t>候补</t>
  </si>
  <si>
    <t>刘京洋</t>
  </si>
  <si>
    <t>6/31</t>
  </si>
  <si>
    <t>王仁浩</t>
  </si>
  <si>
    <t>1/31</t>
  </si>
  <si>
    <t>徐江祺</t>
  </si>
  <si>
    <t>9/31</t>
  </si>
  <si>
    <t>10/31</t>
  </si>
  <si>
    <t>4/31</t>
  </si>
  <si>
    <t>刘永健</t>
  </si>
  <si>
    <t>杨睿杰</t>
  </si>
  <si>
    <t>7/31</t>
  </si>
  <si>
    <t>2/31</t>
  </si>
  <si>
    <t>金宇涵</t>
  </si>
  <si>
    <t>88.5772</t>
  </si>
  <si>
    <t>89.4539</t>
  </si>
  <si>
    <t>92.9363</t>
  </si>
  <si>
    <t>90.3225</t>
  </si>
  <si>
    <t>5/31</t>
  </si>
  <si>
    <t>90.5095</t>
  </si>
  <si>
    <t>0</t>
  </si>
  <si>
    <t>30</t>
  </si>
  <si>
    <t>100</t>
  </si>
  <si>
    <t>柯鑫</t>
  </si>
  <si>
    <t>13/31</t>
  </si>
  <si>
    <t>18/31</t>
  </si>
  <si>
    <t>顾浩然</t>
  </si>
  <si>
    <t>11/31</t>
  </si>
  <si>
    <t>谭汀铭</t>
  </si>
  <si>
    <t>1/19</t>
  </si>
  <si>
    <t>穆如清</t>
  </si>
  <si>
    <t>2/19</t>
  </si>
  <si>
    <t>5/19</t>
  </si>
  <si>
    <t>孙文畅</t>
  </si>
  <si>
    <t>3/19</t>
  </si>
  <si>
    <t>彭允杰</t>
  </si>
  <si>
    <t>7/19</t>
  </si>
  <si>
    <t>蔡煜</t>
  </si>
  <si>
    <t>10/19</t>
  </si>
  <si>
    <t>荆一</t>
  </si>
  <si>
    <t>6/19</t>
  </si>
  <si>
    <t>苏畅</t>
  </si>
  <si>
    <t>女</t>
  </si>
  <si>
    <t>4/19</t>
  </si>
  <si>
    <t>郝峥</t>
  </si>
  <si>
    <t>8/19</t>
  </si>
  <si>
    <t>王蔚东</t>
  </si>
  <si>
    <t>11/19</t>
  </si>
  <si>
    <t>李宇哲</t>
  </si>
  <si>
    <t>9/19</t>
  </si>
  <si>
    <t>薛轶</t>
  </si>
  <si>
    <t>12/19</t>
  </si>
  <si>
    <t>14/19</t>
  </si>
  <si>
    <t>刁涵</t>
  </si>
  <si>
    <t>15/19</t>
  </si>
  <si>
    <t>13/19</t>
  </si>
  <si>
    <t>国防科工补偿计划</t>
  </si>
  <si>
    <t>毛钰崎</t>
  </si>
  <si>
    <t>8/23</t>
  </si>
  <si>
    <t>曹新成</t>
  </si>
  <si>
    <t>1/23</t>
  </si>
  <si>
    <t>2/23</t>
  </si>
  <si>
    <t>杨轶哲</t>
  </si>
  <si>
    <t>10/23</t>
  </si>
  <si>
    <t>12/23</t>
  </si>
  <si>
    <t>田子凤</t>
  </si>
  <si>
    <t>4/23</t>
  </si>
  <si>
    <t>李祺</t>
  </si>
  <si>
    <t>7/23</t>
  </si>
  <si>
    <t>6/23</t>
  </si>
  <si>
    <t>唐铭</t>
  </si>
  <si>
    <t>邱航东</t>
  </si>
  <si>
    <t>11/23</t>
  </si>
  <si>
    <t>洪宇</t>
  </si>
  <si>
    <t>高兴猷</t>
  </si>
  <si>
    <t>13/23</t>
  </si>
  <si>
    <t>15/23</t>
  </si>
  <si>
    <t>特殊学术专长申请</t>
  </si>
  <si>
    <t>李帆</t>
  </si>
  <si>
    <t>5/23</t>
  </si>
  <si>
    <t>98.3321</t>
  </si>
  <si>
    <t>研支团</t>
  </si>
  <si>
    <t>孙俊逸</t>
  </si>
  <si>
    <t>2/20</t>
  </si>
  <si>
    <t>陈少伟</t>
  </si>
  <si>
    <t>1/20</t>
  </si>
  <si>
    <t>余强</t>
  </si>
  <si>
    <t>5/20</t>
  </si>
  <si>
    <t>4/20</t>
  </si>
  <si>
    <t>王昱焜</t>
  </si>
  <si>
    <t>6/20</t>
  </si>
  <si>
    <t>葛裕艳</t>
  </si>
  <si>
    <t>8/20</t>
  </si>
  <si>
    <t>10/20</t>
  </si>
  <si>
    <t>王凯琦</t>
  </si>
  <si>
    <t>94.7806</t>
  </si>
  <si>
    <t>91.8320</t>
  </si>
  <si>
    <t>91.9566</t>
  </si>
  <si>
    <t>92.8564</t>
  </si>
  <si>
    <t>7/20</t>
  </si>
  <si>
    <t>97.4700</t>
  </si>
  <si>
    <t>钟婷婷</t>
  </si>
  <si>
    <t>3/20</t>
  </si>
  <si>
    <t>张嘉宇</t>
  </si>
  <si>
    <t>11/20</t>
  </si>
  <si>
    <t>尹越</t>
  </si>
  <si>
    <t>12/20</t>
  </si>
  <si>
    <t>郑毅</t>
  </si>
  <si>
    <t>16/20</t>
  </si>
  <si>
    <t>17/20</t>
  </si>
  <si>
    <t>王鑫喆</t>
  </si>
  <si>
    <t>15/20</t>
  </si>
  <si>
    <t>14/20</t>
  </si>
  <si>
    <t>娄浩然</t>
  </si>
  <si>
    <t>1/39</t>
  </si>
  <si>
    <t>谭晨曌</t>
  </si>
  <si>
    <t>9/39</t>
  </si>
  <si>
    <t>2/39</t>
  </si>
  <si>
    <t>杨天宇</t>
  </si>
  <si>
    <t>4/39</t>
  </si>
  <si>
    <t>刘奕轩</t>
  </si>
  <si>
    <t>86..9562</t>
  </si>
  <si>
    <t>6/39</t>
  </si>
  <si>
    <t>3/39</t>
  </si>
  <si>
    <t>詹依翰</t>
  </si>
  <si>
    <t>5/39</t>
  </si>
  <si>
    <t>顾益舟</t>
  </si>
  <si>
    <t>12/39</t>
  </si>
  <si>
    <t>梅义龙</t>
  </si>
  <si>
    <t>11/39</t>
  </si>
  <si>
    <t>9 /39</t>
  </si>
  <si>
    <t>胡锐涵</t>
  </si>
  <si>
    <t>8/39</t>
  </si>
  <si>
    <t>刘悦音</t>
  </si>
  <si>
    <t>10/39</t>
  </si>
  <si>
    <t>21/39</t>
  </si>
  <si>
    <t>牛子墨</t>
  </si>
  <si>
    <t>7/39</t>
  </si>
  <si>
    <t>20/39</t>
  </si>
  <si>
    <t>邵珠涛</t>
  </si>
  <si>
    <t>1/12</t>
  </si>
  <si>
    <t>1/1</t>
  </si>
  <si>
    <t>李柯彦</t>
  </si>
  <si>
    <t>边雨辰</t>
  </si>
  <si>
    <t>1/11</t>
  </si>
  <si>
    <t>3/11</t>
  </si>
  <si>
    <t>杨芷欣</t>
  </si>
  <si>
    <t>4/11</t>
  </si>
  <si>
    <t>6/11</t>
  </si>
  <si>
    <t>孟令钊</t>
  </si>
  <si>
    <t>李子昂</t>
  </si>
  <si>
    <t>13/67</t>
  </si>
  <si>
    <t>8/67</t>
  </si>
  <si>
    <t>应沛申</t>
  </si>
  <si>
    <t>2/67</t>
  </si>
  <si>
    <t>9/67</t>
  </si>
  <si>
    <t>胡浚哲</t>
  </si>
  <si>
    <t>12/67</t>
  </si>
  <si>
    <t>1/67</t>
  </si>
  <si>
    <t>林长庚</t>
  </si>
  <si>
    <t>11/67</t>
  </si>
  <si>
    <t>钦拜</t>
  </si>
  <si>
    <t>95.3290</t>
  </si>
  <si>
    <t>6/67</t>
  </si>
  <si>
    <t>5/67</t>
  </si>
  <si>
    <t>林可欣</t>
  </si>
  <si>
    <t>韦艺</t>
  </si>
  <si>
    <t>3/67</t>
  </si>
  <si>
    <t>徐佳韵</t>
  </si>
  <si>
    <t>黄振</t>
  </si>
  <si>
    <t>7/67</t>
  </si>
  <si>
    <t>工程硕博</t>
  </si>
  <si>
    <t>蔡申言</t>
  </si>
  <si>
    <t>17/67</t>
  </si>
  <si>
    <t>郭梓涵</t>
  </si>
  <si>
    <t>4/67</t>
  </si>
  <si>
    <t>刘志杰</t>
  </si>
  <si>
    <t>19/67</t>
  </si>
  <si>
    <t>33/67</t>
  </si>
  <si>
    <t>张宇</t>
  </si>
  <si>
    <t>22/67</t>
  </si>
  <si>
    <t>10/67</t>
  </si>
  <si>
    <t>胡博</t>
  </si>
  <si>
    <t>16/67</t>
  </si>
  <si>
    <t>15/67</t>
  </si>
  <si>
    <t>李汶欣</t>
  </si>
  <si>
    <t>14/67</t>
  </si>
  <si>
    <t>18/67</t>
  </si>
  <si>
    <t>张展衡</t>
  </si>
  <si>
    <t>24/67</t>
  </si>
  <si>
    <t>陈奇</t>
  </si>
  <si>
    <t>89.4430</t>
  </si>
  <si>
    <t>25/67</t>
  </si>
  <si>
    <t>37/67</t>
  </si>
  <si>
    <t>97.8533</t>
  </si>
  <si>
    <t>丁泽豫</t>
  </si>
  <si>
    <t>21/67</t>
  </si>
  <si>
    <t>40/67</t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</si>
  <si>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</si>
  <si>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学号</t>
    </r>
  </si>
  <si>
    <r>
      <rPr>
        <b/>
        <sz val="10"/>
        <rFont val="宋体"/>
        <family val="3"/>
        <charset val="134"/>
      </rPr>
      <t>性别</t>
    </r>
  </si>
  <si>
    <t>本科专业</t>
  </si>
  <si>
    <t>考核总评分</t>
  </si>
  <si>
    <t>葛瑞翔</t>
  </si>
  <si>
    <t>物理学（理论物理）</t>
  </si>
  <si>
    <t>刘力</t>
  </si>
  <si>
    <t>惠永江</t>
  </si>
  <si>
    <t>陈浩波</t>
  </si>
  <si>
    <t>郭鑫宇</t>
  </si>
  <si>
    <t>陈奕铭</t>
  </si>
  <si>
    <t>李映志</t>
  </si>
  <si>
    <t>操露瑶</t>
  </si>
  <si>
    <t>物理学（电子器件与材料工程）</t>
  </si>
  <si>
    <t>翟国玉</t>
  </si>
  <si>
    <t>杨博渊</t>
  </si>
  <si>
    <t>高浩</t>
  </si>
  <si>
    <t>吕天泽</t>
  </si>
  <si>
    <t>巩尚秉</t>
  </si>
  <si>
    <t>杨璐璐</t>
  </si>
  <si>
    <t>微电子科学与工程</t>
  </si>
  <si>
    <t>冯务贤</t>
  </si>
  <si>
    <t>物理学（磁学）</t>
  </si>
  <si>
    <t>马聿斌</t>
  </si>
  <si>
    <t>15/30</t>
    <phoneticPr fontId="15" type="noConversion"/>
  </si>
  <si>
    <t>3202*****851</t>
  </si>
  <si>
    <t>3202*****311</t>
  </si>
  <si>
    <t>3202*****701</t>
  </si>
  <si>
    <t>3202*****831</t>
  </si>
  <si>
    <t>3202*****811</t>
  </si>
  <si>
    <t>3202*****911</t>
  </si>
  <si>
    <t>3202*****711</t>
  </si>
  <si>
    <t>3202*****731</t>
  </si>
  <si>
    <t>3202*****971</t>
  </si>
  <si>
    <t>3202*****111</t>
  </si>
  <si>
    <t>3202*****161</t>
  </si>
  <si>
    <t>3202*****131</t>
  </si>
  <si>
    <t>3202*****211</t>
  </si>
  <si>
    <t>3202*****061</t>
  </si>
  <si>
    <t>3202*****421</t>
  </si>
  <si>
    <t>3202*****591</t>
  </si>
  <si>
    <t>3202*****201</t>
  </si>
  <si>
    <t>3202*****431</t>
  </si>
  <si>
    <t>3202*****631</t>
  </si>
  <si>
    <t>3202*****931</t>
  </si>
  <si>
    <t>3202*****881</t>
  </si>
  <si>
    <t>3202*****341</t>
  </si>
  <si>
    <t>3202*****041</t>
  </si>
  <si>
    <t>3202*****871</t>
  </si>
  <si>
    <t>3202*****841</t>
  </si>
  <si>
    <t>3202*****981</t>
  </si>
  <si>
    <t>3202*****671</t>
  </si>
  <si>
    <t>3202*****371</t>
  </si>
  <si>
    <t>3202*****940</t>
  </si>
  <si>
    <t>3202*****221</t>
  </si>
  <si>
    <t>3202*****481</t>
  </si>
  <si>
    <t>3202*****461</t>
  </si>
  <si>
    <t>3202*****800</t>
  </si>
  <si>
    <t>3202*****071</t>
  </si>
  <si>
    <t>3202*****531</t>
  </si>
  <si>
    <t>3202*****070</t>
  </si>
  <si>
    <t>3202*****021</t>
  </si>
  <si>
    <t>3202*****231</t>
  </si>
  <si>
    <t>3202*****181</t>
  </si>
  <si>
    <t>3202*****001</t>
  </si>
  <si>
    <t>3202*****411</t>
  </si>
  <si>
    <t>3202*****761</t>
  </si>
  <si>
    <t>3202*****581</t>
  </si>
  <si>
    <t>3202*****640</t>
  </si>
  <si>
    <t>3202*****820</t>
  </si>
  <si>
    <t>3202*****561</t>
  </si>
  <si>
    <t>3202*****790</t>
  </si>
  <si>
    <t>3202*****391</t>
  </si>
  <si>
    <t>3202*****491</t>
  </si>
  <si>
    <t>3202*****651</t>
  </si>
  <si>
    <t>3202*****241</t>
  </si>
  <si>
    <t>3202*****051</t>
  </si>
  <si>
    <t>3202*****850</t>
  </si>
  <si>
    <t>3202*****101</t>
  </si>
  <si>
    <t>3202*****510</t>
  </si>
  <si>
    <t>3202*****821</t>
  </si>
  <si>
    <t>3202*****571</t>
  </si>
  <si>
    <t>3202*****541</t>
  </si>
  <si>
    <t>3202*****290</t>
  </si>
  <si>
    <t>3202*****560</t>
  </si>
  <si>
    <t>3202*****330</t>
  </si>
  <si>
    <t>3202*****420</t>
  </si>
  <si>
    <t>3202*****361</t>
  </si>
  <si>
    <t>3202*****661</t>
  </si>
  <si>
    <t>3202*****081</t>
  </si>
  <si>
    <t>3202*****281</t>
  </si>
  <si>
    <t>3202*****191</t>
  </si>
  <si>
    <t>3202*****500</t>
  </si>
  <si>
    <t>3202*****741</t>
  </si>
  <si>
    <t>3202*****891</t>
  </si>
  <si>
    <t>3202*****601</t>
  </si>
  <si>
    <t>3202*****091</t>
  </si>
  <si>
    <t>3202*****870</t>
  </si>
  <si>
    <t>3202*****471</t>
  </si>
  <si>
    <t>3202*****680</t>
  </si>
  <si>
    <t>3202*****901</t>
  </si>
  <si>
    <t>3202*****031</t>
  </si>
  <si>
    <t>3202*****520</t>
  </si>
  <si>
    <t>3202*****961</t>
  </si>
  <si>
    <t>3202*****781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</si>
</sst>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76" formatCode="0.00_);[Red]\(0.00\)"/>
    <numFmt numFmtId="177" formatCode="0.0000_);[Red]\(0.0000\)"/>
    <numFmt numFmtId="178" formatCode="0&quot;/67&quot;"/>
    <numFmt numFmtId="179" formatCode="0.0000_ "/>
    <numFmt numFmtId="180" formatCode="0_ "/>
    <numFmt numFmtId="181" formatCode="0.0000;[Red]0.0000"/>
    <numFmt numFmtId="182" formatCode="m/d"/>
    <numFmt numFmtId="183" formatCode="0.0000"/>
    <numFmt numFmtId="184" formatCode="0&quot;/19&quot;"/>
    <numFmt numFmtId="185" formatCode="0&quot;/31&quot;"/>
    <numFmt numFmtId="186" formatCode="0&quot;/30&quot;"/>
  </numFmts>
  <fonts count="17">
    <font>
      <sz val="11"/>
      <color theme="1"/>
      <name val="等线"/>
      <charset val="134"/>
      <scheme val="minor"/>
    </font>
    <font>
      <b/>
      <sz val="11"/>
      <name val="黑体"/>
      <family val="3"/>
      <charset val="134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  <font>
      <sz val="10"/>
      <name val="黑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0.5"/>
      <name val="Segoe UI"/>
      <family val="2"/>
    </font>
    <font>
      <sz val="1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0" fillId="0" borderId="0" xfId="0" applyFill="1" applyBorder="1"/>
    <xf numFmtId="0" fontId="0" fillId="0" borderId="0" xfId="0" applyFill="1"/>
    <xf numFmtId="0" fontId="0" fillId="0" borderId="0" xfId="0" applyFont="1" applyFill="1" applyBorder="1"/>
    <xf numFmtId="0" fontId="0" fillId="0" borderId="0" xfId="0" applyFont="1" applyFill="1"/>
    <xf numFmtId="177" fontId="0" fillId="0" borderId="0" xfId="0" applyNumberFormat="1" applyFill="1"/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9" fontId="8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13" fontId="7" fillId="0" borderId="1" xfId="0" applyNumberFormat="1" applyFont="1" applyFill="1" applyBorder="1" applyAlignment="1">
      <alignment horizontal="center" vertical="center"/>
    </xf>
    <xf numFmtId="13" fontId="8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177" fontId="10" fillId="0" borderId="0" xfId="0" applyNumberFormat="1" applyFont="1" applyFill="1" applyAlignment="1">
      <alignment horizontal="left" vertic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/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/>
    </xf>
    <xf numFmtId="186" fontId="7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58" fontId="7" fillId="0" borderId="1" xfId="0" quotePrefix="1" applyNumberFormat="1" applyFont="1" applyFill="1" applyBorder="1" applyAlignment="1">
      <alignment horizontal="center" vertical="center"/>
    </xf>
    <xf numFmtId="57" fontId="7" fillId="0" borderId="1" xfId="0" quotePrefix="1" applyNumberFormat="1" applyFont="1" applyFill="1" applyBorder="1" applyAlignment="1">
      <alignment horizontal="center" vertical="center"/>
    </xf>
    <xf numFmtId="58" fontId="7" fillId="0" borderId="1" xfId="2" quotePrefix="1" applyNumberFormat="1" applyFont="1" applyFill="1" applyBorder="1" applyAlignment="1">
      <alignment horizontal="center" vertical="center"/>
    </xf>
    <xf numFmtId="0" fontId="7" fillId="0" borderId="1" xfId="0" quotePrefix="1" applyNumberFormat="1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180" fontId="7" fillId="0" borderId="1" xfId="0" quotePrefix="1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186" fontId="0" fillId="0" borderId="1" xfId="0" applyNumberFormat="1" applyBorder="1" applyAlignment="1">
      <alignment horizontal="center" vertical="center"/>
    </xf>
  </cellXfs>
  <cellStyles count="3">
    <cellStyle name="百分比" xfId="2" builtinId="5"/>
    <cellStyle name="常规" xfId="0" builtinId="0"/>
    <cellStyle name="千位分隔" xfId="1" builtinId="3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555811</xdr:rowOff>
    </xdr:from>
    <xdr:to>
      <xdr:col>20</xdr:col>
      <xdr:colOff>94615</xdr:colOff>
      <xdr:row>9</xdr:row>
      <xdr:rowOff>96301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139" t="-150686" r="56268" b="202296"/>
        <a:stretch>
          <a:fillRect/>
        </a:stretch>
      </xdr:blipFill>
      <xdr:spPr>
        <a:xfrm rot="16200000">
          <a:off x="14639290" y="3677285"/>
          <a:ext cx="553720" cy="78041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</xdr:row>
      <xdr:rowOff>555811</xdr:rowOff>
    </xdr:from>
    <xdr:to>
      <xdr:col>20</xdr:col>
      <xdr:colOff>94615</xdr:colOff>
      <xdr:row>9</xdr:row>
      <xdr:rowOff>96301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139" t="-150686" r="56268" b="202296"/>
        <a:stretch>
          <a:fillRect/>
        </a:stretch>
      </xdr:blipFill>
      <xdr:spPr>
        <a:xfrm rot="16200000">
          <a:off x="14639290" y="3677285"/>
          <a:ext cx="553720" cy="78041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</xdr:row>
      <xdr:rowOff>555811</xdr:rowOff>
    </xdr:from>
    <xdr:to>
      <xdr:col>20</xdr:col>
      <xdr:colOff>94615</xdr:colOff>
      <xdr:row>9</xdr:row>
      <xdr:rowOff>96301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139" t="-150686" r="56268" b="202296"/>
        <a:stretch>
          <a:fillRect/>
        </a:stretch>
      </xdr:blipFill>
      <xdr:spPr>
        <a:xfrm rot="16200000">
          <a:off x="14639290" y="3677285"/>
          <a:ext cx="553720" cy="78041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</xdr:row>
      <xdr:rowOff>555811</xdr:rowOff>
    </xdr:from>
    <xdr:to>
      <xdr:col>20</xdr:col>
      <xdr:colOff>94615</xdr:colOff>
      <xdr:row>7</xdr:row>
      <xdr:rowOff>83312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139" t="-150686" r="56268" b="202296"/>
        <a:stretch>
          <a:fillRect/>
        </a:stretch>
      </xdr:blipFill>
      <xdr:spPr>
        <a:xfrm rot="16200000">
          <a:off x="14645640" y="2756535"/>
          <a:ext cx="541020" cy="780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177800</xdr:rowOff>
    </xdr:from>
    <xdr:to>
      <xdr:col>20</xdr:col>
      <xdr:colOff>116840</xdr:colOff>
      <xdr:row>8</xdr:row>
      <xdr:rowOff>327025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139" t="-150686" r="56268" b="202296"/>
        <a:stretch>
          <a:fillRect/>
        </a:stretch>
      </xdr:blipFill>
      <xdr:spPr>
        <a:xfrm rot="16200000">
          <a:off x="13923645" y="3246755"/>
          <a:ext cx="530225" cy="774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/>
  </sheetViews>
  <sheetFormatPr defaultColWidth="8.625" defaultRowHeight="14.25"/>
  <cols>
    <col min="1" max="1" width="12.625" style="36"/>
    <col min="2" max="2" width="8.625" style="36"/>
    <col min="3" max="3" width="6" style="36" customWidth="1"/>
    <col min="4" max="10" width="8.625" style="36"/>
    <col min="11" max="11" width="9.25" style="36"/>
    <col min="12" max="17" width="8.625" style="36"/>
    <col min="18" max="18" width="10.375" style="36"/>
    <col min="19" max="20" width="8.625" style="36"/>
    <col min="21" max="21" width="19" style="36" customWidth="1"/>
    <col min="22" max="16384" width="8.625" style="36"/>
  </cols>
  <sheetData>
    <row r="1" spans="1:21" ht="4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19</v>
      </c>
      <c r="T1" s="1" t="s">
        <v>20</v>
      </c>
      <c r="U1" s="1" t="s">
        <v>21</v>
      </c>
    </row>
    <row r="2" spans="1:21" s="37" customFormat="1" ht="30" customHeight="1">
      <c r="A2" s="17" t="s">
        <v>288</v>
      </c>
      <c r="B2" s="18" t="s">
        <v>22</v>
      </c>
      <c r="C2" s="18" t="s">
        <v>23</v>
      </c>
      <c r="D2" s="18">
        <v>97.078699999999998</v>
      </c>
      <c r="E2" s="18">
        <v>98.3386</v>
      </c>
      <c r="F2" s="18">
        <v>97.764099999999999</v>
      </c>
      <c r="G2" s="18">
        <v>97.727099999999993</v>
      </c>
      <c r="H2" s="17" t="s">
        <v>24</v>
      </c>
      <c r="I2" s="43">
        <v>93.508461538461503</v>
      </c>
      <c r="J2" s="52">
        <v>1</v>
      </c>
      <c r="K2" s="41">
        <f>39.4918/0.4</f>
        <v>98.729499999999987</v>
      </c>
      <c r="L2" s="18">
        <v>0</v>
      </c>
      <c r="M2" s="18">
        <v>40</v>
      </c>
      <c r="N2" s="18">
        <v>0</v>
      </c>
      <c r="O2" s="18">
        <v>100</v>
      </c>
      <c r="P2" s="18">
        <v>0</v>
      </c>
      <c r="Q2" s="18">
        <v>95.04</v>
      </c>
      <c r="R2" s="53">
        <f>I2*0.7+(K2*0.05+L2*0.1+M2*0.05+N2*0.05+O2*0.025+P2*0.025+Q2*0.7)*0.3</f>
        <v>88.245265576923046</v>
      </c>
      <c r="S2" s="18">
        <v>574</v>
      </c>
      <c r="T2" s="22" t="s">
        <v>25</v>
      </c>
      <c r="U2" s="23"/>
    </row>
    <row r="3" spans="1:21" s="37" customFormat="1" ht="30" customHeight="1">
      <c r="A3" s="55" t="s">
        <v>289</v>
      </c>
      <c r="B3" s="18" t="s">
        <v>26</v>
      </c>
      <c r="C3" s="18" t="s">
        <v>23</v>
      </c>
      <c r="D3" s="18">
        <v>98.725700000000003</v>
      </c>
      <c r="E3" s="18">
        <v>98.223699999999994</v>
      </c>
      <c r="F3" s="18">
        <v>97.361999999999995</v>
      </c>
      <c r="G3" s="18">
        <v>98.103800000000007</v>
      </c>
      <c r="H3" s="17" t="s">
        <v>27</v>
      </c>
      <c r="I3" s="43">
        <v>91.008270676691694</v>
      </c>
      <c r="J3" s="52">
        <v>3</v>
      </c>
      <c r="K3" s="41">
        <v>99.143000000000001</v>
      </c>
      <c r="L3" s="18">
        <v>0</v>
      </c>
      <c r="M3" s="18">
        <v>100</v>
      </c>
      <c r="N3" s="18">
        <v>30</v>
      </c>
      <c r="O3" s="18">
        <v>100</v>
      </c>
      <c r="P3" s="18">
        <v>0</v>
      </c>
      <c r="Q3" s="18">
        <v>92.96</v>
      </c>
      <c r="R3" s="53">
        <f t="shared" ref="R3:R17" si="0">I3*0.7+(K3*0.05+L3*0.1+M3*0.05+N3*0.05+O3*0.025+P3*0.025+Q3*0.7)*0.3</f>
        <v>87.414534473684185</v>
      </c>
      <c r="S3" s="18">
        <v>516</v>
      </c>
      <c r="T3" s="22" t="s">
        <v>25</v>
      </c>
      <c r="U3" s="23"/>
    </row>
    <row r="4" spans="1:21" s="37" customFormat="1" ht="30" customHeight="1">
      <c r="A4" s="55" t="s">
        <v>290</v>
      </c>
      <c r="B4" s="18" t="s">
        <v>28</v>
      </c>
      <c r="C4" s="18" t="s">
        <v>23</v>
      </c>
      <c r="D4" s="49">
        <v>94.725800000000007</v>
      </c>
      <c r="E4" s="18">
        <v>94.554699999999997</v>
      </c>
      <c r="F4" s="18">
        <v>95.567800000000005</v>
      </c>
      <c r="G4" s="18">
        <v>94.949399999999997</v>
      </c>
      <c r="H4" s="17" t="s">
        <v>29</v>
      </c>
      <c r="I4" s="43">
        <v>91.352713178294593</v>
      </c>
      <c r="J4" s="52">
        <v>2</v>
      </c>
      <c r="K4" s="41">
        <v>94.949399999999997</v>
      </c>
      <c r="L4" s="18">
        <v>0</v>
      </c>
      <c r="M4" s="18">
        <v>20</v>
      </c>
      <c r="N4" s="18">
        <v>0</v>
      </c>
      <c r="O4" s="18">
        <v>100</v>
      </c>
      <c r="P4" s="18">
        <v>0</v>
      </c>
      <c r="Q4" s="18">
        <v>94.76</v>
      </c>
      <c r="R4" s="53">
        <f t="shared" si="0"/>
        <v>86.320740224806201</v>
      </c>
      <c r="S4" s="18">
        <v>587</v>
      </c>
      <c r="T4" s="22" t="s">
        <v>25</v>
      </c>
      <c r="U4" s="23"/>
    </row>
    <row r="5" spans="1:21" s="37" customFormat="1" ht="30" customHeight="1">
      <c r="A5" s="55" t="s">
        <v>291</v>
      </c>
      <c r="B5" s="18" t="s">
        <v>30</v>
      </c>
      <c r="C5" s="18" t="s">
        <v>23</v>
      </c>
      <c r="D5" s="18">
        <v>91.753399999999999</v>
      </c>
      <c r="E5" s="18">
        <v>95.007300000000001</v>
      </c>
      <c r="F5" s="18">
        <v>96.096599999999995</v>
      </c>
      <c r="G5" s="18">
        <v>94.285799999999995</v>
      </c>
      <c r="H5" s="17" t="s">
        <v>31</v>
      </c>
      <c r="I5" s="43">
        <v>88.101930501930497</v>
      </c>
      <c r="J5" s="17" t="s">
        <v>32</v>
      </c>
      <c r="K5" s="41">
        <v>98.193299999999994</v>
      </c>
      <c r="L5" s="18">
        <v>50</v>
      </c>
      <c r="M5" s="18">
        <v>50</v>
      </c>
      <c r="N5" s="18">
        <v>30</v>
      </c>
      <c r="O5" s="18">
        <v>100</v>
      </c>
      <c r="P5" s="18">
        <v>0</v>
      </c>
      <c r="Q5" s="54">
        <v>91.68</v>
      </c>
      <c r="R5" s="53">
        <f t="shared" si="0"/>
        <v>85.847050851351341</v>
      </c>
      <c r="S5" s="18">
        <v>492</v>
      </c>
      <c r="T5" s="22" t="s">
        <v>25</v>
      </c>
      <c r="U5" s="23"/>
    </row>
    <row r="6" spans="1:21" s="37" customFormat="1" ht="30" customHeight="1">
      <c r="A6" s="55" t="s">
        <v>292</v>
      </c>
      <c r="B6" s="18" t="s">
        <v>33</v>
      </c>
      <c r="C6" s="18" t="s">
        <v>23</v>
      </c>
      <c r="D6" s="18">
        <v>92.498900000000006</v>
      </c>
      <c r="E6" s="18">
        <v>92.726100000000002</v>
      </c>
      <c r="F6" s="18">
        <v>94.840699999999998</v>
      </c>
      <c r="G6" s="18">
        <v>93.355199999999996</v>
      </c>
      <c r="H6" s="17" t="s">
        <v>34</v>
      </c>
      <c r="I6" s="43">
        <v>90.4779922779923</v>
      </c>
      <c r="J6" s="17" t="s">
        <v>35</v>
      </c>
      <c r="K6" s="41">
        <v>95.686700000000002</v>
      </c>
      <c r="L6" s="18">
        <v>0</v>
      </c>
      <c r="M6" s="18">
        <v>80</v>
      </c>
      <c r="N6" s="18">
        <v>30</v>
      </c>
      <c r="O6" s="18">
        <v>5</v>
      </c>
      <c r="P6" s="18">
        <v>0</v>
      </c>
      <c r="Q6" s="54">
        <v>92</v>
      </c>
      <c r="R6" s="53">
        <f t="shared" si="0"/>
        <v>85.777395094594596</v>
      </c>
      <c r="S6" s="18">
        <v>602</v>
      </c>
      <c r="T6" s="22" t="s">
        <v>25</v>
      </c>
      <c r="U6" s="23"/>
    </row>
    <row r="7" spans="1:21" s="37" customFormat="1" ht="30" customHeight="1">
      <c r="A7" s="55" t="s">
        <v>293</v>
      </c>
      <c r="B7" s="18" t="s">
        <v>36</v>
      </c>
      <c r="C7" s="18" t="s">
        <v>23</v>
      </c>
      <c r="D7" s="18">
        <v>95.474800000000002</v>
      </c>
      <c r="E7" s="18">
        <v>96.247900000000001</v>
      </c>
      <c r="F7" s="18">
        <v>94.596900000000005</v>
      </c>
      <c r="G7" s="18">
        <v>95.439899999999994</v>
      </c>
      <c r="H7" s="17" t="s">
        <v>37</v>
      </c>
      <c r="I7" s="43">
        <v>90.655598455598494</v>
      </c>
      <c r="J7" s="17" t="s">
        <v>29</v>
      </c>
      <c r="K7" s="41">
        <v>98.113299999999995</v>
      </c>
      <c r="L7" s="18">
        <v>0</v>
      </c>
      <c r="M7" s="18">
        <v>40</v>
      </c>
      <c r="N7" s="18">
        <v>0</v>
      </c>
      <c r="O7" s="18">
        <v>100</v>
      </c>
      <c r="P7" s="18">
        <v>0</v>
      </c>
      <c r="Q7" s="54">
        <v>92.08</v>
      </c>
      <c r="R7" s="53">
        <f t="shared" si="0"/>
        <v>85.61741841891893</v>
      </c>
      <c r="S7" s="18">
        <v>551</v>
      </c>
      <c r="T7" s="22" t="s">
        <v>25</v>
      </c>
      <c r="U7" s="23"/>
    </row>
    <row r="8" spans="1:21" s="37" customFormat="1" ht="30" customHeight="1">
      <c r="A8" s="55" t="s">
        <v>294</v>
      </c>
      <c r="B8" s="18" t="s">
        <v>38</v>
      </c>
      <c r="C8" s="18" t="s">
        <v>23</v>
      </c>
      <c r="D8" s="18">
        <v>90.002899999999997</v>
      </c>
      <c r="E8" s="18">
        <v>92.169399999999996</v>
      </c>
      <c r="F8" s="18">
        <v>95.650400000000005</v>
      </c>
      <c r="G8" s="18">
        <v>92.607600000000005</v>
      </c>
      <c r="H8" s="17" t="s">
        <v>39</v>
      </c>
      <c r="I8" s="43">
        <v>89.899218750000003</v>
      </c>
      <c r="J8" s="17" t="s">
        <v>40</v>
      </c>
      <c r="K8" s="41">
        <v>94.163300000000007</v>
      </c>
      <c r="L8" s="18">
        <v>0</v>
      </c>
      <c r="M8" s="18">
        <v>80</v>
      </c>
      <c r="N8" s="18">
        <v>0</v>
      </c>
      <c r="O8" s="18">
        <v>100</v>
      </c>
      <c r="P8" s="18">
        <v>0</v>
      </c>
      <c r="Q8" s="54">
        <v>89.84</v>
      </c>
      <c r="R8" s="53">
        <f t="shared" si="0"/>
        <v>85.15830262499999</v>
      </c>
      <c r="S8" s="18">
        <v>590</v>
      </c>
      <c r="T8" s="22" t="s">
        <v>25</v>
      </c>
      <c r="U8" s="23"/>
    </row>
    <row r="9" spans="1:21" s="37" customFormat="1" ht="30" customHeight="1">
      <c r="A9" s="55" t="s">
        <v>295</v>
      </c>
      <c r="B9" s="18" t="s">
        <v>41</v>
      </c>
      <c r="C9" s="18" t="s">
        <v>23</v>
      </c>
      <c r="D9" s="18">
        <v>91.329800000000006</v>
      </c>
      <c r="E9" s="18">
        <v>92.323099999999997</v>
      </c>
      <c r="F9" s="18">
        <v>95.086299999999994</v>
      </c>
      <c r="G9" s="18">
        <v>92.9131</v>
      </c>
      <c r="H9" s="17" t="s">
        <v>42</v>
      </c>
      <c r="I9" s="43">
        <v>89.056692913385803</v>
      </c>
      <c r="J9" s="17" t="s">
        <v>43</v>
      </c>
      <c r="K9" s="41">
        <v>95.1</v>
      </c>
      <c r="L9" s="18">
        <v>0</v>
      </c>
      <c r="M9" s="18">
        <v>80</v>
      </c>
      <c r="N9" s="18">
        <v>0</v>
      </c>
      <c r="O9" s="18">
        <v>100</v>
      </c>
      <c r="P9" s="18">
        <v>0</v>
      </c>
      <c r="Q9" s="54">
        <v>91.04</v>
      </c>
      <c r="R9" s="53">
        <f t="shared" si="0"/>
        <v>84.834585039370069</v>
      </c>
      <c r="S9" s="18">
        <v>554</v>
      </c>
      <c r="T9" s="22" t="s">
        <v>25</v>
      </c>
      <c r="U9" s="23"/>
    </row>
    <row r="10" spans="1:21" s="37" customFormat="1" ht="30" customHeight="1">
      <c r="A10" s="55" t="s">
        <v>296</v>
      </c>
      <c r="B10" s="18" t="s">
        <v>44</v>
      </c>
      <c r="C10" s="18" t="s">
        <v>23</v>
      </c>
      <c r="D10" s="56" t="s">
        <v>45</v>
      </c>
      <c r="E10" s="56" t="s">
        <v>46</v>
      </c>
      <c r="F10" s="56" t="s">
        <v>47</v>
      </c>
      <c r="G10" s="56" t="s">
        <v>48</v>
      </c>
      <c r="H10" s="57" t="s">
        <v>35</v>
      </c>
      <c r="I10" s="43">
        <v>90.034126984126999</v>
      </c>
      <c r="J10" s="56" t="s">
        <v>34</v>
      </c>
      <c r="K10" s="41">
        <v>95.789900000000003</v>
      </c>
      <c r="L10" s="18">
        <v>0</v>
      </c>
      <c r="M10" s="18">
        <v>40</v>
      </c>
      <c r="N10" s="18">
        <v>0</v>
      </c>
      <c r="O10" s="18">
        <v>5</v>
      </c>
      <c r="P10" s="18">
        <v>0</v>
      </c>
      <c r="Q10" s="18">
        <v>91.72</v>
      </c>
      <c r="R10" s="53">
        <f t="shared" si="0"/>
        <v>84.359437388888892</v>
      </c>
      <c r="S10" s="18">
        <v>504</v>
      </c>
      <c r="T10" s="22" t="s">
        <v>25</v>
      </c>
      <c r="U10" s="23"/>
    </row>
    <row r="11" spans="1:21" s="37" customFormat="1" ht="30" customHeight="1">
      <c r="A11" s="55" t="s">
        <v>297</v>
      </c>
      <c r="B11" s="18" t="s">
        <v>49</v>
      </c>
      <c r="C11" s="18" t="s">
        <v>23</v>
      </c>
      <c r="D11" s="18">
        <v>91.480699999999999</v>
      </c>
      <c r="E11" s="18">
        <v>89.279899999999998</v>
      </c>
      <c r="F11" s="18">
        <v>88.023700000000005</v>
      </c>
      <c r="G11" s="18">
        <v>89.594800000000006</v>
      </c>
      <c r="H11" s="17" t="s">
        <v>50</v>
      </c>
      <c r="I11" s="43">
        <v>89.146093750000006</v>
      </c>
      <c r="J11" s="17" t="s">
        <v>39</v>
      </c>
      <c r="K11" s="41">
        <v>89.566299999999998</v>
      </c>
      <c r="L11" s="18">
        <v>0</v>
      </c>
      <c r="M11" s="18">
        <v>40</v>
      </c>
      <c r="N11" s="18">
        <v>0</v>
      </c>
      <c r="O11" s="18">
        <v>5</v>
      </c>
      <c r="P11" s="18">
        <v>0</v>
      </c>
      <c r="Q11" s="54">
        <v>90.76</v>
      </c>
      <c r="R11" s="53">
        <f t="shared" si="0"/>
        <v>83.442860124999996</v>
      </c>
      <c r="S11" s="18">
        <v>603</v>
      </c>
      <c r="T11" s="22" t="s">
        <v>25</v>
      </c>
      <c r="U11" s="23"/>
    </row>
    <row r="12" spans="1:21" s="37" customFormat="1" ht="30" customHeight="1">
      <c r="A12" s="55" t="s">
        <v>298</v>
      </c>
      <c r="B12" s="18" t="s">
        <v>51</v>
      </c>
      <c r="C12" s="18" t="s">
        <v>23</v>
      </c>
      <c r="D12" s="18">
        <v>85.358500000000006</v>
      </c>
      <c r="E12" s="18">
        <v>92.6374</v>
      </c>
      <c r="F12" s="18">
        <v>93.033500000000004</v>
      </c>
      <c r="G12" s="18">
        <v>90.343100000000007</v>
      </c>
      <c r="H12" s="63" t="s">
        <v>287</v>
      </c>
      <c r="I12" s="43">
        <v>88.055513307984796</v>
      </c>
      <c r="J12" s="52">
        <v>14</v>
      </c>
      <c r="K12" s="41">
        <v>92.45</v>
      </c>
      <c r="L12" s="18">
        <v>0</v>
      </c>
      <c r="M12" s="18">
        <v>30</v>
      </c>
      <c r="N12" s="18">
        <v>30</v>
      </c>
      <c r="O12" s="18">
        <v>0</v>
      </c>
      <c r="P12" s="18">
        <v>0</v>
      </c>
      <c r="Q12" s="54">
        <v>90.92</v>
      </c>
      <c r="R12" s="53">
        <f t="shared" si="0"/>
        <v>83.018809315589351</v>
      </c>
      <c r="S12" s="18">
        <v>523</v>
      </c>
      <c r="T12" s="22" t="s">
        <v>25</v>
      </c>
      <c r="U12" s="23"/>
    </row>
    <row r="13" spans="1:21" s="37" customFormat="1" ht="30" customHeight="1">
      <c r="A13" s="55" t="s">
        <v>299</v>
      </c>
      <c r="B13" s="18" t="s">
        <v>52</v>
      </c>
      <c r="C13" s="18" t="s">
        <v>23</v>
      </c>
      <c r="D13" s="18">
        <v>89.886399999999995</v>
      </c>
      <c r="E13" s="18">
        <v>93.384</v>
      </c>
      <c r="F13" s="18">
        <v>85.131399999999999</v>
      </c>
      <c r="G13" s="18">
        <v>89.497299999999996</v>
      </c>
      <c r="H13" s="18" t="s">
        <v>53</v>
      </c>
      <c r="I13" s="43">
        <v>86.455200000000005</v>
      </c>
      <c r="J13" s="18" t="s">
        <v>54</v>
      </c>
      <c r="K13" s="41">
        <v>93.428899999999999</v>
      </c>
      <c r="L13" s="18">
        <v>0</v>
      </c>
      <c r="M13" s="18">
        <v>0</v>
      </c>
      <c r="N13" s="18">
        <v>0</v>
      </c>
      <c r="O13" s="18">
        <v>100</v>
      </c>
      <c r="P13" s="18">
        <v>0</v>
      </c>
      <c r="Q13" s="18">
        <v>95.6</v>
      </c>
      <c r="R13" s="53">
        <f t="shared" si="0"/>
        <v>82.746073499999994</v>
      </c>
      <c r="S13" s="18">
        <v>627</v>
      </c>
      <c r="T13" s="22" t="s">
        <v>25</v>
      </c>
      <c r="U13" s="23"/>
    </row>
    <row r="14" spans="1:21" s="37" customFormat="1" ht="30" customHeight="1">
      <c r="A14" s="55" t="s">
        <v>296</v>
      </c>
      <c r="B14" s="18" t="s">
        <v>55</v>
      </c>
      <c r="C14" s="18" t="s">
        <v>23</v>
      </c>
      <c r="D14" s="18">
        <v>86.575500000000005</v>
      </c>
      <c r="E14" s="18">
        <v>86.310199999999995</v>
      </c>
      <c r="F14" s="18">
        <v>92.255499999999998</v>
      </c>
      <c r="G14" s="18">
        <v>88.380399999999995</v>
      </c>
      <c r="H14" s="18" t="s">
        <v>56</v>
      </c>
      <c r="I14" s="43">
        <v>85.204511278195497</v>
      </c>
      <c r="J14" s="18" t="s">
        <v>57</v>
      </c>
      <c r="K14" s="41">
        <v>91.993399999999994</v>
      </c>
      <c r="L14" s="18">
        <v>0</v>
      </c>
      <c r="M14" s="18">
        <v>30</v>
      </c>
      <c r="N14" s="18">
        <v>0</v>
      </c>
      <c r="O14" s="18">
        <v>100</v>
      </c>
      <c r="P14" s="18">
        <v>0</v>
      </c>
      <c r="Q14" s="18">
        <v>93.68</v>
      </c>
      <c r="R14" s="53">
        <f t="shared" si="0"/>
        <v>81.895858894736847</v>
      </c>
      <c r="S14" s="18">
        <v>436</v>
      </c>
      <c r="T14" s="22" t="s">
        <v>25</v>
      </c>
      <c r="U14" s="23"/>
    </row>
    <row r="15" spans="1:21" s="37" customFormat="1" ht="30" customHeight="1">
      <c r="A15" s="55" t="s">
        <v>300</v>
      </c>
      <c r="B15" s="18" t="s">
        <v>58</v>
      </c>
      <c r="C15" s="18" t="s">
        <v>23</v>
      </c>
      <c r="D15" s="18">
        <v>88.713499999999996</v>
      </c>
      <c r="E15" s="18">
        <v>91.680499999999995</v>
      </c>
      <c r="F15" s="18">
        <v>84.662199999999999</v>
      </c>
      <c r="G15" s="18">
        <v>88.352099999999993</v>
      </c>
      <c r="H15" s="17" t="s">
        <v>57</v>
      </c>
      <c r="I15" s="43">
        <v>85.491472868217002</v>
      </c>
      <c r="J15" s="17" t="s">
        <v>53</v>
      </c>
      <c r="K15" s="41">
        <v>91.918300000000002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54">
        <v>88.8</v>
      </c>
      <c r="R15" s="53">
        <f t="shared" si="0"/>
        <v>79.870805507751896</v>
      </c>
      <c r="S15" s="18">
        <v>521</v>
      </c>
      <c r="T15" s="22" t="s">
        <v>25</v>
      </c>
      <c r="U15" s="23"/>
    </row>
    <row r="16" spans="1:21" s="37" customFormat="1" ht="30" customHeight="1">
      <c r="A16" s="55" t="s">
        <v>301</v>
      </c>
      <c r="B16" s="18" t="s">
        <v>59</v>
      </c>
      <c r="C16" s="18" t="s">
        <v>23</v>
      </c>
      <c r="D16" s="18">
        <v>83.710499999999996</v>
      </c>
      <c r="E16" s="18">
        <v>88.6751</v>
      </c>
      <c r="F16" s="18">
        <v>88.661600000000007</v>
      </c>
      <c r="G16" s="18">
        <v>87.015699999999995</v>
      </c>
      <c r="H16" s="64">
        <v>22</v>
      </c>
      <c r="I16" s="43">
        <v>82.373846153846202</v>
      </c>
      <c r="J16" s="52">
        <v>23</v>
      </c>
      <c r="K16" s="41">
        <v>91.206699999999998</v>
      </c>
      <c r="L16" s="18">
        <v>0</v>
      </c>
      <c r="M16" s="18">
        <v>90</v>
      </c>
      <c r="N16" s="18">
        <v>0</v>
      </c>
      <c r="O16" s="18">
        <v>5</v>
      </c>
      <c r="P16" s="18">
        <v>0</v>
      </c>
      <c r="Q16" s="18">
        <v>91.28</v>
      </c>
      <c r="R16" s="53">
        <f t="shared" si="0"/>
        <v>79.586092807692324</v>
      </c>
      <c r="S16" s="18">
        <v>495</v>
      </c>
      <c r="T16" s="22" t="s">
        <v>25</v>
      </c>
      <c r="U16" s="23" t="s">
        <v>60</v>
      </c>
    </row>
    <row r="17" spans="1:21" s="37" customFormat="1" ht="30" customHeight="1">
      <c r="A17" s="55" t="s">
        <v>302</v>
      </c>
      <c r="B17" s="18" t="s">
        <v>61</v>
      </c>
      <c r="C17" s="18" t="s">
        <v>23</v>
      </c>
      <c r="D17" s="18">
        <v>89.615499999999997</v>
      </c>
      <c r="E17" s="18">
        <v>82.453900000000004</v>
      </c>
      <c r="F17" s="49">
        <v>86.807299999999998</v>
      </c>
      <c r="G17" s="18">
        <v>86.292199999999994</v>
      </c>
      <c r="H17" s="18" t="s">
        <v>62</v>
      </c>
      <c r="I17" s="43">
        <v>81.664341085271303</v>
      </c>
      <c r="J17" s="18" t="s">
        <v>63</v>
      </c>
      <c r="K17" s="41">
        <v>92.383399999999995</v>
      </c>
      <c r="L17" s="18">
        <v>0</v>
      </c>
      <c r="M17" s="18">
        <v>30</v>
      </c>
      <c r="N17" s="18">
        <v>0</v>
      </c>
      <c r="O17" s="18">
        <v>0</v>
      </c>
      <c r="P17" s="18">
        <v>0</v>
      </c>
      <c r="Q17" s="18">
        <v>84.56</v>
      </c>
      <c r="R17" s="53">
        <f t="shared" si="0"/>
        <v>76.758389759689905</v>
      </c>
      <c r="S17" s="18">
        <v>500</v>
      </c>
      <c r="T17" s="22" t="s">
        <v>64</v>
      </c>
      <c r="U17" s="23"/>
    </row>
  </sheetData>
  <autoFilter ref="A1:S17"/>
  <sortState ref="A1:AE18">
    <sortCondition descending="1" ref="R1"/>
  </sortState>
  <phoneticPr fontId="15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/>
  </sheetViews>
  <sheetFormatPr defaultColWidth="8.625" defaultRowHeight="14.25"/>
  <cols>
    <col min="1" max="1" width="13.875" style="36" customWidth="1"/>
    <col min="2" max="8" width="8.625" style="36"/>
    <col min="9" max="9" width="11.375" style="36" customWidth="1"/>
    <col min="10" max="10" width="8.625" style="36"/>
    <col min="11" max="11" width="9.375" style="36"/>
    <col min="12" max="17" width="8.625" style="36"/>
    <col min="18" max="18" width="12.625" style="42"/>
    <col min="19" max="20" width="8.625" style="36"/>
    <col min="21" max="21" width="18.375" style="36" customWidth="1"/>
    <col min="22" max="16384" width="8.625" style="36"/>
  </cols>
  <sheetData>
    <row r="1" spans="1:21" ht="4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19</v>
      </c>
      <c r="T1" s="1" t="s">
        <v>20</v>
      </c>
      <c r="U1" s="1" t="s">
        <v>21</v>
      </c>
    </row>
    <row r="2" spans="1:21" ht="32.25" customHeight="1">
      <c r="A2" s="55" t="s">
        <v>303</v>
      </c>
      <c r="B2" s="18" t="s">
        <v>65</v>
      </c>
      <c r="C2" s="18" t="s">
        <v>23</v>
      </c>
      <c r="D2" s="18">
        <v>89.765199999999993</v>
      </c>
      <c r="E2" s="18">
        <v>86.332700000000003</v>
      </c>
      <c r="F2" s="18">
        <v>94.491200000000006</v>
      </c>
      <c r="G2" s="18">
        <v>90.196399999999997</v>
      </c>
      <c r="H2" s="17" t="s">
        <v>66</v>
      </c>
      <c r="I2" s="43">
        <v>86.153543307086593</v>
      </c>
      <c r="J2" s="51">
        <v>5</v>
      </c>
      <c r="K2" s="18">
        <v>93.82</v>
      </c>
      <c r="L2" s="18">
        <v>100</v>
      </c>
      <c r="M2" s="18">
        <v>40</v>
      </c>
      <c r="N2" s="18">
        <v>100</v>
      </c>
      <c r="O2" s="18">
        <v>5</v>
      </c>
      <c r="P2" s="18">
        <v>0</v>
      </c>
      <c r="Q2" s="18">
        <v>92.64</v>
      </c>
      <c r="R2" s="43">
        <f t="shared" ref="R2:R9" si="0">I2*0.7+(K2*0.05+L2*0.1+M2*0.05+N2*0.05+O2*0.025+P2*0.025+Q2*0.7)*0.3</f>
        <v>86.306680314960616</v>
      </c>
      <c r="S2" s="18">
        <v>564</v>
      </c>
      <c r="T2" s="22" t="s">
        <v>25</v>
      </c>
      <c r="U2" s="23"/>
    </row>
    <row r="3" spans="1:21" s="37" customFormat="1" ht="32.25" customHeight="1">
      <c r="A3" s="56" t="s">
        <v>304</v>
      </c>
      <c r="B3" s="18" t="s">
        <v>67</v>
      </c>
      <c r="C3" s="18" t="s">
        <v>23</v>
      </c>
      <c r="D3" s="18">
        <v>94.412199999999999</v>
      </c>
      <c r="E3" s="18">
        <v>94.788499999999999</v>
      </c>
      <c r="F3" s="18">
        <v>95.384</v>
      </c>
      <c r="G3" s="18">
        <v>94.861599999999996</v>
      </c>
      <c r="H3" s="57" t="s">
        <v>68</v>
      </c>
      <c r="I3" s="43">
        <v>89.717054263565899</v>
      </c>
      <c r="J3" s="57" t="s">
        <v>68</v>
      </c>
      <c r="K3" s="18">
        <v>99.240499999999997</v>
      </c>
      <c r="L3" s="18">
        <v>0</v>
      </c>
      <c r="M3" s="18">
        <v>30</v>
      </c>
      <c r="N3" s="18">
        <v>0</v>
      </c>
      <c r="O3" s="18">
        <v>100</v>
      </c>
      <c r="P3" s="18">
        <v>0</v>
      </c>
      <c r="Q3" s="18">
        <v>92.88</v>
      </c>
      <c r="R3" s="43">
        <f t="shared" si="0"/>
        <v>84.995345484496127</v>
      </c>
      <c r="S3" s="18">
        <v>534</v>
      </c>
      <c r="T3" s="22" t="s">
        <v>25</v>
      </c>
      <c r="U3" s="23"/>
    </row>
    <row r="4" spans="1:21" s="37" customFormat="1" ht="32.25" customHeight="1">
      <c r="A4" s="17" t="s">
        <v>305</v>
      </c>
      <c r="B4" s="18" t="s">
        <v>69</v>
      </c>
      <c r="C4" s="18" t="s">
        <v>23</v>
      </c>
      <c r="D4" s="18">
        <v>88.901300000000006</v>
      </c>
      <c r="E4" s="18">
        <v>88.031400000000005</v>
      </c>
      <c r="F4" s="18">
        <v>90.3352</v>
      </c>
      <c r="G4" s="18">
        <v>89.089299999999994</v>
      </c>
      <c r="H4" s="17" t="s">
        <v>70</v>
      </c>
      <c r="I4" s="43">
        <v>85.490039840637493</v>
      </c>
      <c r="J4" s="17" t="s">
        <v>71</v>
      </c>
      <c r="K4" s="18">
        <v>93.383399999999995</v>
      </c>
      <c r="L4" s="18">
        <v>0</v>
      </c>
      <c r="M4" s="18">
        <v>80</v>
      </c>
      <c r="N4" s="18">
        <v>30</v>
      </c>
      <c r="O4" s="18">
        <v>100</v>
      </c>
      <c r="P4" s="18">
        <v>0</v>
      </c>
      <c r="Q4" s="18">
        <v>93.68</v>
      </c>
      <c r="R4" s="43">
        <f t="shared" si="0"/>
        <v>83.316578888446244</v>
      </c>
      <c r="S4" s="18">
        <v>642</v>
      </c>
      <c r="T4" s="22" t="s">
        <v>25</v>
      </c>
      <c r="U4" s="23"/>
    </row>
    <row r="5" spans="1:21" s="37" customFormat="1" ht="32.25" customHeight="1">
      <c r="A5" s="17" t="s">
        <v>306</v>
      </c>
      <c r="B5" s="18" t="s">
        <v>73</v>
      </c>
      <c r="C5" s="18" t="s">
        <v>23</v>
      </c>
      <c r="D5" s="18">
        <v>94.135199999999998</v>
      </c>
      <c r="E5" s="49">
        <v>95.716899999999995</v>
      </c>
      <c r="F5" s="18">
        <v>92.973100000000002</v>
      </c>
      <c r="G5" s="46">
        <v>94.275066666666703</v>
      </c>
      <c r="H5" s="51">
        <v>2</v>
      </c>
      <c r="I5" s="43">
        <v>86.710447761194004</v>
      </c>
      <c r="J5" s="51">
        <v>3</v>
      </c>
      <c r="K5" s="18">
        <v>97.863749999999996</v>
      </c>
      <c r="L5" s="18">
        <v>20</v>
      </c>
      <c r="M5" s="18">
        <v>60</v>
      </c>
      <c r="N5" s="18">
        <v>0</v>
      </c>
      <c r="O5" s="18">
        <v>100</v>
      </c>
      <c r="P5" s="18">
        <v>0</v>
      </c>
      <c r="Q5" s="18">
        <v>89.48</v>
      </c>
      <c r="R5" s="43">
        <f t="shared" si="0"/>
        <v>83.206069682835789</v>
      </c>
      <c r="S5" s="18">
        <v>529</v>
      </c>
      <c r="T5" s="22" t="s">
        <v>25</v>
      </c>
      <c r="U5" s="23"/>
    </row>
    <row r="6" spans="1:21" s="37" customFormat="1" ht="32.25" customHeight="1">
      <c r="A6" s="55" t="s">
        <v>307</v>
      </c>
      <c r="B6" s="18" t="s">
        <v>74</v>
      </c>
      <c r="C6" s="18" t="s">
        <v>23</v>
      </c>
      <c r="D6" s="18">
        <v>90.224599999999995</v>
      </c>
      <c r="E6" s="18">
        <v>90.196700000000007</v>
      </c>
      <c r="F6" s="18">
        <v>89.927599999999998</v>
      </c>
      <c r="G6" s="18">
        <v>90.116299999999995</v>
      </c>
      <c r="H6" s="17" t="s">
        <v>75</v>
      </c>
      <c r="I6" s="43">
        <v>86.981060606060595</v>
      </c>
      <c r="J6" s="18" t="s">
        <v>76</v>
      </c>
      <c r="K6" s="18">
        <v>93.333799999999997</v>
      </c>
      <c r="L6" s="18">
        <v>0</v>
      </c>
      <c r="M6" s="18">
        <v>80</v>
      </c>
      <c r="N6" s="18">
        <v>0</v>
      </c>
      <c r="O6" s="18">
        <v>100</v>
      </c>
      <c r="P6" s="18">
        <v>0</v>
      </c>
      <c r="Q6" s="18">
        <v>90.2</v>
      </c>
      <c r="R6" s="43">
        <f t="shared" si="0"/>
        <v>83.178749424242412</v>
      </c>
      <c r="S6" s="18">
        <v>485</v>
      </c>
      <c r="T6" s="22" t="s">
        <v>25</v>
      </c>
      <c r="U6" s="23"/>
    </row>
    <row r="7" spans="1:21" s="37" customFormat="1" ht="32.25" customHeight="1">
      <c r="A7" s="17" t="s">
        <v>308</v>
      </c>
      <c r="B7" s="18" t="s">
        <v>77</v>
      </c>
      <c r="C7" s="18" t="s">
        <v>23</v>
      </c>
      <c r="D7" s="17" t="s">
        <v>78</v>
      </c>
      <c r="E7" s="17" t="s">
        <v>79</v>
      </c>
      <c r="F7" s="17" t="s">
        <v>80</v>
      </c>
      <c r="G7" s="17" t="s">
        <v>81</v>
      </c>
      <c r="H7" s="17" t="s">
        <v>82</v>
      </c>
      <c r="I7" s="43">
        <v>86.298069498069495</v>
      </c>
      <c r="J7" s="17" t="s">
        <v>72</v>
      </c>
      <c r="K7" s="17" t="s">
        <v>83</v>
      </c>
      <c r="L7" s="17" t="s">
        <v>84</v>
      </c>
      <c r="M7" s="17" t="s">
        <v>85</v>
      </c>
      <c r="N7" s="17" t="s">
        <v>85</v>
      </c>
      <c r="O7" s="17" t="s">
        <v>86</v>
      </c>
      <c r="P7" s="17" t="s">
        <v>84</v>
      </c>
      <c r="Q7" s="17">
        <v>90.52</v>
      </c>
      <c r="R7" s="43">
        <f t="shared" si="0"/>
        <v>82.425491148648632</v>
      </c>
      <c r="S7" s="18">
        <v>490</v>
      </c>
      <c r="T7" s="22" t="s">
        <v>64</v>
      </c>
      <c r="U7" s="23"/>
    </row>
    <row r="8" spans="1:21" ht="32.25" customHeight="1">
      <c r="A8" s="17" t="s">
        <v>309</v>
      </c>
      <c r="B8" s="18" t="s">
        <v>87</v>
      </c>
      <c r="C8" s="18" t="s">
        <v>23</v>
      </c>
      <c r="D8" s="18">
        <v>82.2761</v>
      </c>
      <c r="E8" s="18">
        <v>83.488100000000003</v>
      </c>
      <c r="F8" s="18">
        <v>91.495000000000005</v>
      </c>
      <c r="G8" s="18">
        <v>85.753100000000003</v>
      </c>
      <c r="H8" s="18" t="s">
        <v>88</v>
      </c>
      <c r="I8" s="43">
        <v>81.784558823529395</v>
      </c>
      <c r="J8" s="18" t="s">
        <v>89</v>
      </c>
      <c r="K8" s="18">
        <v>89.357600000000005</v>
      </c>
      <c r="L8" s="18">
        <v>0</v>
      </c>
      <c r="M8" s="18">
        <v>40</v>
      </c>
      <c r="N8" s="18">
        <v>30</v>
      </c>
      <c r="O8" s="18">
        <v>100</v>
      </c>
      <c r="P8" s="18">
        <v>0</v>
      </c>
      <c r="Q8" s="18">
        <v>89.28</v>
      </c>
      <c r="R8" s="43">
        <f t="shared" si="0"/>
        <v>79.138355176470569</v>
      </c>
      <c r="S8" s="18">
        <v>449</v>
      </c>
      <c r="T8" s="22" t="s">
        <v>64</v>
      </c>
      <c r="U8" s="23"/>
    </row>
    <row r="9" spans="1:21" s="37" customFormat="1" ht="32.25" customHeight="1">
      <c r="A9" s="56" t="s">
        <v>310</v>
      </c>
      <c r="B9" s="18" t="s">
        <v>90</v>
      </c>
      <c r="C9" s="18" t="s">
        <v>23</v>
      </c>
      <c r="D9" s="18">
        <v>87.793800000000005</v>
      </c>
      <c r="E9" s="18">
        <v>84.881699999999995</v>
      </c>
      <c r="F9" s="18">
        <v>90.366799999999998</v>
      </c>
      <c r="G9" s="18">
        <v>87.680800000000005</v>
      </c>
      <c r="H9" s="56" t="s">
        <v>91</v>
      </c>
      <c r="I9" s="43">
        <v>82.920930232558106</v>
      </c>
      <c r="J9" s="56" t="s">
        <v>88</v>
      </c>
      <c r="K9" s="18">
        <v>93.27</v>
      </c>
      <c r="L9" s="18">
        <v>0</v>
      </c>
      <c r="M9" s="18">
        <v>0</v>
      </c>
      <c r="N9" s="18">
        <v>0</v>
      </c>
      <c r="O9" s="18">
        <v>100</v>
      </c>
      <c r="P9" s="18">
        <v>0</v>
      </c>
      <c r="Q9" s="18">
        <v>87.52</v>
      </c>
      <c r="R9" s="43">
        <f t="shared" si="0"/>
        <v>78.572901162790671</v>
      </c>
      <c r="S9" s="18">
        <v>497</v>
      </c>
      <c r="T9" s="22" t="s">
        <v>64</v>
      </c>
      <c r="U9" s="23"/>
    </row>
  </sheetData>
  <autoFilter ref="A1:S9"/>
  <sortState ref="A1:AE13">
    <sortCondition descending="1" ref="R1"/>
  </sortState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"/>
  <sheetViews>
    <sheetView workbookViewId="0"/>
  </sheetViews>
  <sheetFormatPr defaultColWidth="9" defaultRowHeight="14.25"/>
  <cols>
    <col min="1" max="1" width="15.25" style="36" customWidth="1"/>
    <col min="2" max="2" width="6.625" style="36" customWidth="1"/>
    <col min="3" max="3" width="6.125" style="36" customWidth="1"/>
    <col min="4" max="6" width="9" style="36"/>
    <col min="7" max="7" width="12.625" style="36"/>
    <col min="8" max="8" width="11.75" style="36" customWidth="1"/>
    <col min="9" max="9" width="9" style="36"/>
    <col min="10" max="10" width="9.75" style="36" customWidth="1"/>
    <col min="11" max="17" width="9" style="36"/>
    <col min="18" max="18" width="11.5" style="42"/>
    <col min="19" max="20" width="9" style="36"/>
    <col min="21" max="21" width="18.25" style="36" customWidth="1"/>
    <col min="22" max="16384" width="9" style="36"/>
  </cols>
  <sheetData>
    <row r="1" spans="1:21" ht="4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19</v>
      </c>
      <c r="T1" s="1" t="s">
        <v>20</v>
      </c>
      <c r="U1" s="1" t="s">
        <v>21</v>
      </c>
    </row>
    <row r="2" spans="1:21" s="37" customFormat="1" ht="36" customHeight="1">
      <c r="A2" s="17" t="s">
        <v>311</v>
      </c>
      <c r="B2" s="18" t="s">
        <v>92</v>
      </c>
      <c r="C2" s="18" t="s">
        <v>23</v>
      </c>
      <c r="D2" s="18">
        <v>95.895300000000006</v>
      </c>
      <c r="E2" s="18">
        <v>98.422200000000004</v>
      </c>
      <c r="F2" s="18">
        <v>97.902699999999996</v>
      </c>
      <c r="G2" s="18">
        <v>97.406700000000001</v>
      </c>
      <c r="H2" s="17" t="s">
        <v>93</v>
      </c>
      <c r="I2" s="18">
        <v>91.223799999999997</v>
      </c>
      <c r="J2" s="17" t="s">
        <v>93</v>
      </c>
      <c r="K2" s="18">
        <v>97.954700000000003</v>
      </c>
      <c r="L2" s="18">
        <v>0</v>
      </c>
      <c r="M2" s="18">
        <v>80</v>
      </c>
      <c r="N2" s="18">
        <v>100</v>
      </c>
      <c r="O2" s="18">
        <v>100</v>
      </c>
      <c r="P2" s="18">
        <v>0</v>
      </c>
      <c r="Q2" s="18">
        <v>92.12</v>
      </c>
      <c r="R2" s="43">
        <f t="shared" ref="R2:R13" si="0">I2*0.7+(K2*0.05+L2*0.1+M2*0.05+N2*0.05+O2*0.025+P2*0.025+Q2*0.7)*0.3</f>
        <v>88.12118049999998</v>
      </c>
      <c r="S2" s="18">
        <v>536</v>
      </c>
      <c r="T2" s="22" t="s">
        <v>25</v>
      </c>
      <c r="U2" s="23"/>
    </row>
    <row r="3" spans="1:21" s="37" customFormat="1" ht="36" customHeight="1">
      <c r="A3" s="17" t="s">
        <v>312</v>
      </c>
      <c r="B3" s="18" t="s">
        <v>94</v>
      </c>
      <c r="C3" s="18" t="s">
        <v>23</v>
      </c>
      <c r="D3" s="18">
        <v>96.439700000000002</v>
      </c>
      <c r="E3" s="18">
        <v>96.635400000000004</v>
      </c>
      <c r="F3" s="18">
        <v>97.622799999999998</v>
      </c>
      <c r="G3" s="18">
        <v>96.899299999999997</v>
      </c>
      <c r="H3" s="57" t="s">
        <v>95</v>
      </c>
      <c r="I3" s="18">
        <v>90.005099999999999</v>
      </c>
      <c r="J3" s="57" t="s">
        <v>96</v>
      </c>
      <c r="K3" s="18">
        <v>99.1584</v>
      </c>
      <c r="L3" s="18">
        <v>50</v>
      </c>
      <c r="M3" s="18">
        <v>40</v>
      </c>
      <c r="N3" s="18">
        <v>30</v>
      </c>
      <c r="O3" s="18">
        <v>100</v>
      </c>
      <c r="P3" s="18">
        <v>0</v>
      </c>
      <c r="Q3" s="18">
        <v>88.84</v>
      </c>
      <c r="R3" s="43">
        <f t="shared" si="0"/>
        <v>86.447345999999996</v>
      </c>
      <c r="S3" s="18">
        <v>520</v>
      </c>
      <c r="T3" s="22" t="s">
        <v>25</v>
      </c>
      <c r="U3" s="23"/>
    </row>
    <row r="4" spans="1:21" s="37" customFormat="1" ht="36" customHeight="1">
      <c r="A4" s="17" t="s">
        <v>313</v>
      </c>
      <c r="B4" s="18" t="s">
        <v>97</v>
      </c>
      <c r="C4" s="18" t="s">
        <v>23</v>
      </c>
      <c r="D4" s="18">
        <v>95.671499999999995</v>
      </c>
      <c r="E4" s="18">
        <v>96.452500000000001</v>
      </c>
      <c r="F4" s="18">
        <v>95.126999999999995</v>
      </c>
      <c r="G4" s="18">
        <v>95.750299999999996</v>
      </c>
      <c r="H4" s="17" t="s">
        <v>98</v>
      </c>
      <c r="I4" s="18">
        <v>91.046800000000005</v>
      </c>
      <c r="J4" s="17" t="s">
        <v>98</v>
      </c>
      <c r="K4" s="18">
        <v>97.817800000000005</v>
      </c>
      <c r="L4" s="18">
        <v>0</v>
      </c>
      <c r="M4" s="18">
        <v>40</v>
      </c>
      <c r="N4" s="18">
        <v>30</v>
      </c>
      <c r="O4" s="18">
        <v>100</v>
      </c>
      <c r="P4" s="18">
        <v>0</v>
      </c>
      <c r="Q4" s="18">
        <v>90.68</v>
      </c>
      <c r="R4" s="43">
        <f t="shared" si="0"/>
        <v>86.042827000000003</v>
      </c>
      <c r="S4" s="18">
        <v>629</v>
      </c>
      <c r="T4" s="22" t="s">
        <v>25</v>
      </c>
      <c r="U4" s="23"/>
    </row>
    <row r="5" spans="1:21" s="37" customFormat="1" ht="36" customHeight="1">
      <c r="A5" s="17" t="s">
        <v>308</v>
      </c>
      <c r="B5" s="18" t="s">
        <v>99</v>
      </c>
      <c r="C5" s="18" t="s">
        <v>23</v>
      </c>
      <c r="D5" s="18">
        <v>91.103300000000004</v>
      </c>
      <c r="E5" s="41">
        <v>93.974999999999994</v>
      </c>
      <c r="F5" s="41">
        <v>94.906999999999996</v>
      </c>
      <c r="G5" s="18">
        <v>93.328400000000002</v>
      </c>
      <c r="H5" s="17" t="s">
        <v>100</v>
      </c>
      <c r="I5" s="18">
        <v>91.078500000000005</v>
      </c>
      <c r="J5" s="57" t="s">
        <v>95</v>
      </c>
      <c r="K5" s="18">
        <v>93.128399999999999</v>
      </c>
      <c r="L5" s="18">
        <v>0</v>
      </c>
      <c r="M5" s="18">
        <v>40</v>
      </c>
      <c r="N5" s="18">
        <v>30</v>
      </c>
      <c r="O5" s="18">
        <v>100</v>
      </c>
      <c r="P5" s="18">
        <v>0</v>
      </c>
      <c r="Q5" s="18">
        <v>89.52</v>
      </c>
      <c r="R5" s="43">
        <f t="shared" si="0"/>
        <v>85.751075999999998</v>
      </c>
      <c r="S5" s="18">
        <v>433</v>
      </c>
      <c r="T5" s="22" t="s">
        <v>25</v>
      </c>
      <c r="U5" s="23"/>
    </row>
    <row r="6" spans="1:21" s="37" customFormat="1" ht="36" customHeight="1">
      <c r="A6" s="17" t="s">
        <v>314</v>
      </c>
      <c r="B6" s="18" t="s">
        <v>101</v>
      </c>
      <c r="C6" s="18" t="s">
        <v>23</v>
      </c>
      <c r="D6" s="18">
        <v>91.9649</v>
      </c>
      <c r="E6" s="18">
        <v>92.172600000000003</v>
      </c>
      <c r="F6" s="18">
        <v>93.555599999999998</v>
      </c>
      <c r="G6" s="46">
        <v>92.5643666666667</v>
      </c>
      <c r="H6" s="17" t="s">
        <v>102</v>
      </c>
      <c r="I6" s="18">
        <v>87.692700000000002</v>
      </c>
      <c r="J6" s="47">
        <v>9</v>
      </c>
      <c r="K6" s="46">
        <v>92.5643666666667</v>
      </c>
      <c r="L6" s="18">
        <v>0</v>
      </c>
      <c r="M6" s="18">
        <v>100</v>
      </c>
      <c r="N6" s="18">
        <v>0</v>
      </c>
      <c r="O6" s="18">
        <v>100</v>
      </c>
      <c r="P6" s="18">
        <v>0</v>
      </c>
      <c r="Q6" s="18">
        <v>92.2</v>
      </c>
      <c r="R6" s="43">
        <f t="shared" si="0"/>
        <v>84.385355500000003</v>
      </c>
      <c r="S6" s="18">
        <v>595</v>
      </c>
      <c r="T6" s="22" t="s">
        <v>25</v>
      </c>
      <c r="U6" s="23"/>
    </row>
    <row r="7" spans="1:21" s="37" customFormat="1" ht="36" customHeight="1">
      <c r="A7" s="17" t="s">
        <v>315</v>
      </c>
      <c r="B7" s="18" t="s">
        <v>103</v>
      </c>
      <c r="C7" s="18" t="s">
        <v>23</v>
      </c>
      <c r="D7" s="48">
        <f>39.6544/0.4</f>
        <v>99.135999999999996</v>
      </c>
      <c r="E7" s="48">
        <f>39.568/0.4</f>
        <v>98.919999999999987</v>
      </c>
      <c r="F7" s="41">
        <f>39.248/0.4</f>
        <v>98.11999999999999</v>
      </c>
      <c r="G7" s="41">
        <f>(D7+E7+F7)/3</f>
        <v>98.725333333333325</v>
      </c>
      <c r="H7" s="58" t="s">
        <v>96</v>
      </c>
      <c r="I7" s="18">
        <v>88.794399999999996</v>
      </c>
      <c r="J7" s="57" t="s">
        <v>104</v>
      </c>
      <c r="K7" s="18">
        <v>98.725300000000004</v>
      </c>
      <c r="L7" s="18">
        <v>0</v>
      </c>
      <c r="M7" s="18">
        <v>100</v>
      </c>
      <c r="N7" s="18">
        <v>30</v>
      </c>
      <c r="O7" s="18">
        <v>100</v>
      </c>
      <c r="P7" s="18">
        <v>0</v>
      </c>
      <c r="Q7" s="18">
        <v>85.76</v>
      </c>
      <c r="R7" s="43">
        <f t="shared" si="0"/>
        <v>84.346559499999998</v>
      </c>
      <c r="S7" s="18">
        <v>465</v>
      </c>
      <c r="T7" s="22" t="s">
        <v>25</v>
      </c>
      <c r="U7" s="23"/>
    </row>
    <row r="8" spans="1:21" s="37" customFormat="1" ht="36" customHeight="1">
      <c r="A8" s="17" t="s">
        <v>316</v>
      </c>
      <c r="B8" s="18" t="s">
        <v>105</v>
      </c>
      <c r="C8" s="18" t="s">
        <v>106</v>
      </c>
      <c r="D8" s="41">
        <v>95.926000000000002</v>
      </c>
      <c r="E8" s="18">
        <v>94.993700000000004</v>
      </c>
      <c r="F8" s="18">
        <v>95.771600000000007</v>
      </c>
      <c r="G8" s="18">
        <v>95.563800000000001</v>
      </c>
      <c r="H8" s="17" t="s">
        <v>107</v>
      </c>
      <c r="I8" s="18">
        <v>90.406800000000004</v>
      </c>
      <c r="J8" s="17" t="s">
        <v>107</v>
      </c>
      <c r="K8" s="18">
        <v>98.875799999999998</v>
      </c>
      <c r="L8" s="18">
        <v>0</v>
      </c>
      <c r="M8" s="18">
        <v>40</v>
      </c>
      <c r="N8" s="18">
        <v>30</v>
      </c>
      <c r="O8" s="18">
        <v>100</v>
      </c>
      <c r="P8" s="18">
        <v>0</v>
      </c>
      <c r="Q8" s="18">
        <v>83.96</v>
      </c>
      <c r="R8" s="43">
        <f t="shared" si="0"/>
        <v>84.199496999999994</v>
      </c>
      <c r="S8" s="18">
        <v>540</v>
      </c>
      <c r="T8" s="22" t="s">
        <v>25</v>
      </c>
      <c r="U8" s="23"/>
    </row>
    <row r="9" spans="1:21" s="37" customFormat="1" ht="36" customHeight="1">
      <c r="A9" s="17" t="s">
        <v>299</v>
      </c>
      <c r="B9" s="18" t="s">
        <v>108</v>
      </c>
      <c r="C9" s="18" t="s">
        <v>23</v>
      </c>
      <c r="D9" s="18">
        <v>88.929699999999997</v>
      </c>
      <c r="E9" s="18">
        <v>95.682299999999998</v>
      </c>
      <c r="F9" s="18">
        <v>95.139799999999994</v>
      </c>
      <c r="G9" s="18">
        <v>93.250600000000006</v>
      </c>
      <c r="H9" s="17" t="s">
        <v>109</v>
      </c>
      <c r="I9" s="18">
        <v>88.5047</v>
      </c>
      <c r="J9" s="17" t="s">
        <v>100</v>
      </c>
      <c r="K9" s="18">
        <v>94.323300000000003</v>
      </c>
      <c r="L9" s="18">
        <v>0</v>
      </c>
      <c r="M9" s="18">
        <v>40</v>
      </c>
      <c r="N9" s="18">
        <v>0</v>
      </c>
      <c r="O9" s="18">
        <v>100</v>
      </c>
      <c r="P9" s="18">
        <v>0</v>
      </c>
      <c r="Q9" s="18">
        <v>89.56</v>
      </c>
      <c r="R9" s="43">
        <f t="shared" si="0"/>
        <v>83.525739499999986</v>
      </c>
      <c r="S9" s="18">
        <v>475</v>
      </c>
      <c r="T9" s="22" t="s">
        <v>25</v>
      </c>
      <c r="U9" s="23"/>
    </row>
    <row r="10" spans="1:21" s="37" customFormat="1" ht="36" customHeight="1">
      <c r="A10" s="17" t="s">
        <v>317</v>
      </c>
      <c r="B10" s="18" t="s">
        <v>110</v>
      </c>
      <c r="C10" s="18" t="s">
        <v>23</v>
      </c>
      <c r="D10" s="18">
        <v>93.711699999999993</v>
      </c>
      <c r="E10" s="18">
        <v>88.043800000000005</v>
      </c>
      <c r="F10" s="18">
        <v>87.846000000000004</v>
      </c>
      <c r="G10" s="18">
        <v>89.867199999999997</v>
      </c>
      <c r="H10" s="17" t="s">
        <v>111</v>
      </c>
      <c r="I10" s="18">
        <v>85.420100000000005</v>
      </c>
      <c r="J10" s="30">
        <v>0.57894736842105299</v>
      </c>
      <c r="K10" s="18">
        <v>92.5</v>
      </c>
      <c r="L10" s="18">
        <v>0</v>
      </c>
      <c r="M10" s="18">
        <v>100</v>
      </c>
      <c r="N10" s="18">
        <v>30</v>
      </c>
      <c r="O10" s="18">
        <v>5</v>
      </c>
      <c r="P10" s="18">
        <v>0</v>
      </c>
      <c r="Q10" s="18">
        <v>90.28</v>
      </c>
      <c r="R10" s="43">
        <f t="shared" si="0"/>
        <v>82.127870000000001</v>
      </c>
      <c r="S10" s="18">
        <v>625</v>
      </c>
      <c r="T10" s="22" t="s">
        <v>25</v>
      </c>
      <c r="U10" s="23"/>
    </row>
    <row r="11" spans="1:21" s="37" customFormat="1" ht="36" customHeight="1">
      <c r="A11" s="17" t="s">
        <v>318</v>
      </c>
      <c r="B11" s="18" t="s">
        <v>112</v>
      </c>
      <c r="C11" s="18" t="s">
        <v>23</v>
      </c>
      <c r="D11" s="18">
        <v>91.6203</v>
      </c>
      <c r="E11" s="18">
        <v>95.84</v>
      </c>
      <c r="F11" s="49">
        <v>90.419600000000003</v>
      </c>
      <c r="G11" s="46">
        <v>92.626633333333302</v>
      </c>
      <c r="H11" s="50" t="s">
        <v>113</v>
      </c>
      <c r="I11" s="18">
        <v>86.143500000000003</v>
      </c>
      <c r="J11" s="17" t="s">
        <v>102</v>
      </c>
      <c r="K11" s="18">
        <v>96.454400000000007</v>
      </c>
      <c r="L11" s="18">
        <v>0</v>
      </c>
      <c r="M11" s="18">
        <v>30</v>
      </c>
      <c r="N11" s="18">
        <v>0</v>
      </c>
      <c r="O11" s="18">
        <v>100</v>
      </c>
      <c r="P11" s="18">
        <v>0</v>
      </c>
      <c r="Q11" s="18">
        <v>88.2</v>
      </c>
      <c r="R11" s="43">
        <f t="shared" si="0"/>
        <v>81.469266000000005</v>
      </c>
      <c r="S11" s="18">
        <v>518</v>
      </c>
      <c r="T11" s="22" t="s">
        <v>64</v>
      </c>
      <c r="U11" s="23"/>
    </row>
    <row r="12" spans="1:21" s="37" customFormat="1" ht="36" customHeight="1">
      <c r="A12" s="17" t="s">
        <v>319</v>
      </c>
      <c r="B12" s="18" t="s">
        <v>114</v>
      </c>
      <c r="C12" s="18" t="s">
        <v>23</v>
      </c>
      <c r="D12" s="18">
        <v>90.096199999999996</v>
      </c>
      <c r="E12" s="18">
        <v>89.450500000000005</v>
      </c>
      <c r="F12" s="18">
        <v>89.5197</v>
      </c>
      <c r="G12" s="18">
        <v>89.688800000000001</v>
      </c>
      <c r="H12" s="17" t="s">
        <v>115</v>
      </c>
      <c r="I12" s="18">
        <v>84.127600000000001</v>
      </c>
      <c r="J12" s="18" t="s">
        <v>116</v>
      </c>
      <c r="K12" s="18">
        <v>93.448300000000003</v>
      </c>
      <c r="L12" s="18">
        <v>0</v>
      </c>
      <c r="M12" s="18">
        <v>30</v>
      </c>
      <c r="N12" s="18">
        <v>30</v>
      </c>
      <c r="O12" s="18">
        <v>100</v>
      </c>
      <c r="P12" s="18">
        <v>0</v>
      </c>
      <c r="Q12" s="18">
        <v>92.64</v>
      </c>
      <c r="R12" s="43">
        <f t="shared" si="0"/>
        <v>81.395444499999996</v>
      </c>
      <c r="S12" s="18">
        <v>557</v>
      </c>
      <c r="T12" s="22" t="s">
        <v>25</v>
      </c>
      <c r="U12" s="23" t="s">
        <v>60</v>
      </c>
    </row>
    <row r="13" spans="1:21" s="37" customFormat="1" ht="36" customHeight="1">
      <c r="A13" s="17" t="s">
        <v>308</v>
      </c>
      <c r="B13" s="18" t="s">
        <v>117</v>
      </c>
      <c r="C13" s="18" t="s">
        <v>23</v>
      </c>
      <c r="D13" s="18">
        <v>87.131699999999995</v>
      </c>
      <c r="E13" s="18">
        <v>88.348200000000006</v>
      </c>
      <c r="F13" s="18">
        <v>88.585400000000007</v>
      </c>
      <c r="G13" s="18">
        <v>88.021766666666693</v>
      </c>
      <c r="H13" s="18" t="s">
        <v>118</v>
      </c>
      <c r="I13" s="18">
        <v>85.039100000000005</v>
      </c>
      <c r="J13" s="18" t="s">
        <v>119</v>
      </c>
      <c r="K13" s="18">
        <v>91.84</v>
      </c>
      <c r="L13" s="18">
        <v>0</v>
      </c>
      <c r="M13" s="18">
        <v>30</v>
      </c>
      <c r="N13" s="18">
        <v>0</v>
      </c>
      <c r="O13" s="18">
        <v>5</v>
      </c>
      <c r="P13" s="18">
        <v>0</v>
      </c>
      <c r="Q13" s="18">
        <v>79.88</v>
      </c>
      <c r="R13" s="43">
        <f t="shared" si="0"/>
        <v>78.167270000000002</v>
      </c>
      <c r="S13" s="18">
        <v>496</v>
      </c>
      <c r="T13" s="22" t="s">
        <v>25</v>
      </c>
      <c r="U13" s="23" t="s">
        <v>120</v>
      </c>
    </row>
  </sheetData>
  <autoFilter ref="A1:S13"/>
  <sortState ref="A1:AE18">
    <sortCondition descending="1" ref="R1"/>
  </sortState>
  <phoneticPr fontId="15" type="noConversion"/>
  <pageMargins left="0.69930555555555596" right="0.69930555555555596" top="0.75" bottom="0.75" header="0.3" footer="0.3"/>
  <pageSetup paperSize="9" scale="4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/>
  </sheetViews>
  <sheetFormatPr defaultColWidth="8.625" defaultRowHeight="14.25"/>
  <cols>
    <col min="1" max="1" width="14.375" style="36"/>
    <col min="2" max="17" width="8.625" style="36"/>
    <col min="18" max="18" width="11.5" style="42"/>
    <col min="19" max="20" width="8.625" style="36"/>
    <col min="21" max="21" width="18.375" style="36" customWidth="1"/>
    <col min="22" max="16384" width="8.625" style="36"/>
  </cols>
  <sheetData>
    <row r="1" spans="1:21" ht="4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19</v>
      </c>
      <c r="T1" s="1" t="s">
        <v>20</v>
      </c>
      <c r="U1" s="1" t="s">
        <v>21</v>
      </c>
    </row>
    <row r="2" spans="1:21" ht="30" customHeight="1">
      <c r="A2" s="17" t="s">
        <v>320</v>
      </c>
      <c r="B2" s="18" t="s">
        <v>121</v>
      </c>
      <c r="C2" s="18" t="s">
        <v>106</v>
      </c>
      <c r="D2" s="18">
        <v>95.143799999999999</v>
      </c>
      <c r="E2" s="18">
        <v>89.991200000000006</v>
      </c>
      <c r="F2" s="18">
        <v>87.444100000000006</v>
      </c>
      <c r="G2" s="18">
        <v>90.859700000000004</v>
      </c>
      <c r="H2" s="27" t="s">
        <v>122</v>
      </c>
      <c r="I2" s="18">
        <v>88.353499999999997</v>
      </c>
      <c r="J2" s="45">
        <v>46045</v>
      </c>
      <c r="K2" s="18">
        <v>90.397800000000004</v>
      </c>
      <c r="L2" s="18">
        <v>0</v>
      </c>
      <c r="M2" s="18">
        <v>70</v>
      </c>
      <c r="N2" s="18">
        <v>100</v>
      </c>
      <c r="O2" s="18">
        <v>100</v>
      </c>
      <c r="P2" s="18">
        <v>0</v>
      </c>
      <c r="Q2" s="18">
        <v>92.36</v>
      </c>
      <c r="R2" s="43">
        <f t="shared" ref="R2:R11" si="0">I2*0.7+(K2*0.05+L2*0.1+M2*0.05+N2*0.05+O2*0.025+P2*0.025+Q2*0.7)*0.3</f>
        <v>85.899017000000001</v>
      </c>
      <c r="S2" s="18">
        <v>523</v>
      </c>
      <c r="T2" s="22" t="s">
        <v>25</v>
      </c>
      <c r="U2" s="23"/>
    </row>
    <row r="3" spans="1:21" ht="30" customHeight="1">
      <c r="A3" s="27" t="s">
        <v>321</v>
      </c>
      <c r="B3" s="20" t="s">
        <v>123</v>
      </c>
      <c r="C3" s="20" t="s">
        <v>23</v>
      </c>
      <c r="D3" s="20">
        <v>94.162000000000006</v>
      </c>
      <c r="E3" s="20">
        <v>92.6721</v>
      </c>
      <c r="F3" s="20">
        <v>95.556399999999996</v>
      </c>
      <c r="G3" s="20">
        <v>94.130200000000002</v>
      </c>
      <c r="H3" s="27" t="s">
        <v>124</v>
      </c>
      <c r="I3" s="18">
        <v>88.216300000000004</v>
      </c>
      <c r="J3" s="27" t="s">
        <v>125</v>
      </c>
      <c r="K3" s="20">
        <v>99.141199999999998</v>
      </c>
      <c r="L3" s="20">
        <v>0</v>
      </c>
      <c r="M3" s="20">
        <v>70</v>
      </c>
      <c r="N3" s="20">
        <v>0</v>
      </c>
      <c r="O3" s="20">
        <v>100</v>
      </c>
      <c r="P3" s="20">
        <v>0</v>
      </c>
      <c r="Q3" s="20">
        <v>86.92</v>
      </c>
      <c r="R3" s="43">
        <f t="shared" si="0"/>
        <v>83.291727999999992</v>
      </c>
      <c r="S3" s="20">
        <v>510</v>
      </c>
      <c r="T3" s="22" t="s">
        <v>25</v>
      </c>
      <c r="U3" s="23"/>
    </row>
    <row r="4" spans="1:21" ht="30" customHeight="1">
      <c r="A4" s="17" t="s">
        <v>322</v>
      </c>
      <c r="B4" s="18" t="s">
        <v>126</v>
      </c>
      <c r="C4" s="18" t="s">
        <v>23</v>
      </c>
      <c r="D4" s="18">
        <v>90.403800000000004</v>
      </c>
      <c r="E4" s="18">
        <v>85.924499999999995</v>
      </c>
      <c r="F4" s="18">
        <v>92.526899999999998</v>
      </c>
      <c r="G4" s="18">
        <v>89.618399999999994</v>
      </c>
      <c r="H4" s="17" t="s">
        <v>127</v>
      </c>
      <c r="I4" s="18">
        <v>78.896500000000003</v>
      </c>
      <c r="J4" s="17" t="s">
        <v>128</v>
      </c>
      <c r="K4" s="18">
        <v>98.202299999999994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90.08</v>
      </c>
      <c r="R4" s="43">
        <f t="shared" si="0"/>
        <v>83.1173845</v>
      </c>
      <c r="S4" s="18">
        <v>460</v>
      </c>
      <c r="T4" s="22" t="s">
        <v>25</v>
      </c>
      <c r="U4" s="23"/>
    </row>
    <row r="5" spans="1:21" ht="30" customHeight="1">
      <c r="A5" s="17" t="s">
        <v>323</v>
      </c>
      <c r="B5" s="18" t="s">
        <v>129</v>
      </c>
      <c r="C5" s="18" t="s">
        <v>106</v>
      </c>
      <c r="D5" s="18">
        <v>91.436099999999996</v>
      </c>
      <c r="E5" s="18">
        <v>91.955500000000001</v>
      </c>
      <c r="F5" s="18">
        <v>92.6541</v>
      </c>
      <c r="G5" s="18">
        <v>92.015199999999993</v>
      </c>
      <c r="H5" s="27" t="s">
        <v>130</v>
      </c>
      <c r="I5" s="18">
        <v>85.68</v>
      </c>
      <c r="J5" s="30">
        <v>0.217391304347826</v>
      </c>
      <c r="K5" s="18">
        <v>99.067300000000003</v>
      </c>
      <c r="L5" s="18">
        <v>0</v>
      </c>
      <c r="M5" s="18">
        <v>30</v>
      </c>
      <c r="N5" s="18">
        <v>100</v>
      </c>
      <c r="O5" s="18">
        <v>100</v>
      </c>
      <c r="P5" s="18">
        <v>0</v>
      </c>
      <c r="Q5" s="18">
        <v>86</v>
      </c>
      <c r="R5" s="43">
        <f t="shared" si="0"/>
        <v>82.222009499999999</v>
      </c>
      <c r="S5" s="18">
        <v>526</v>
      </c>
      <c r="T5" s="22" t="s">
        <v>25</v>
      </c>
      <c r="U5" s="23"/>
    </row>
    <row r="6" spans="1:21" ht="30" customHeight="1">
      <c r="A6" s="17" t="s">
        <v>322</v>
      </c>
      <c r="B6" s="18" t="s">
        <v>131</v>
      </c>
      <c r="C6" s="18" t="s">
        <v>23</v>
      </c>
      <c r="D6" s="18">
        <v>89.852000000000004</v>
      </c>
      <c r="E6" s="18">
        <v>92.758200000000002</v>
      </c>
      <c r="F6" s="18">
        <v>91.071799999999996</v>
      </c>
      <c r="G6" s="18">
        <v>91.2273</v>
      </c>
      <c r="H6" s="17" t="s">
        <v>132</v>
      </c>
      <c r="I6" s="18">
        <v>85.112200000000001</v>
      </c>
      <c r="J6" s="17" t="s">
        <v>133</v>
      </c>
      <c r="K6" s="18">
        <v>96.007499999999993</v>
      </c>
      <c r="L6" s="18">
        <v>0</v>
      </c>
      <c r="M6" s="18">
        <v>0</v>
      </c>
      <c r="N6" s="18">
        <v>0</v>
      </c>
      <c r="O6" s="18">
        <v>100</v>
      </c>
      <c r="P6" s="18">
        <v>0</v>
      </c>
      <c r="Q6" s="18">
        <v>94.24</v>
      </c>
      <c r="R6" s="43">
        <f t="shared" si="0"/>
        <v>81.559052499999993</v>
      </c>
      <c r="S6" s="18">
        <v>522</v>
      </c>
      <c r="T6" s="22" t="s">
        <v>25</v>
      </c>
      <c r="U6" s="23" t="s">
        <v>60</v>
      </c>
    </row>
    <row r="7" spans="1:21" ht="30" customHeight="1">
      <c r="A7" s="17" t="s">
        <v>324</v>
      </c>
      <c r="B7" s="18" t="s">
        <v>134</v>
      </c>
      <c r="C7" s="18" t="s">
        <v>23</v>
      </c>
      <c r="D7" s="18">
        <v>92.303399999999996</v>
      </c>
      <c r="E7" s="18">
        <v>91.6387</v>
      </c>
      <c r="F7" s="18">
        <v>94.715400000000002</v>
      </c>
      <c r="G7" s="46">
        <v>92.885833333333295</v>
      </c>
      <c r="H7" s="27" t="s">
        <v>125</v>
      </c>
      <c r="I7" s="18">
        <v>84.302700000000002</v>
      </c>
      <c r="J7" s="56" t="s">
        <v>122</v>
      </c>
      <c r="K7" s="46">
        <v>98.45</v>
      </c>
      <c r="L7" s="18">
        <v>0</v>
      </c>
      <c r="M7" s="18">
        <v>40</v>
      </c>
      <c r="N7" s="18">
        <v>0</v>
      </c>
      <c r="O7" s="18">
        <v>100</v>
      </c>
      <c r="P7" s="18">
        <v>0</v>
      </c>
      <c r="Q7" s="18">
        <v>93.32</v>
      </c>
      <c r="R7" s="43">
        <f t="shared" si="0"/>
        <v>81.435839999999985</v>
      </c>
      <c r="S7" s="18">
        <v>518</v>
      </c>
      <c r="T7" s="22" t="s">
        <v>25</v>
      </c>
      <c r="U7" s="23" t="s">
        <v>60</v>
      </c>
    </row>
    <row r="8" spans="1:21" ht="30" customHeight="1">
      <c r="A8" s="17" t="s">
        <v>325</v>
      </c>
      <c r="B8" s="18" t="s">
        <v>135</v>
      </c>
      <c r="C8" s="18" t="s">
        <v>23</v>
      </c>
      <c r="D8" s="43">
        <v>86.861999999999995</v>
      </c>
      <c r="E8" s="18">
        <v>90.503699999999995</v>
      </c>
      <c r="F8" s="18">
        <v>90.682400000000001</v>
      </c>
      <c r="G8" s="18">
        <v>89.618399999999994</v>
      </c>
      <c r="H8" s="17" t="s">
        <v>136</v>
      </c>
      <c r="I8" s="18">
        <v>84.862300000000005</v>
      </c>
      <c r="J8" s="17" t="s">
        <v>132</v>
      </c>
      <c r="K8" s="18">
        <v>94.426199999999994</v>
      </c>
      <c r="L8" s="18">
        <v>0</v>
      </c>
      <c r="M8" s="18">
        <v>20</v>
      </c>
      <c r="N8" s="18">
        <v>0</v>
      </c>
      <c r="O8" s="18">
        <v>100</v>
      </c>
      <c r="P8" s="18">
        <v>0</v>
      </c>
      <c r="Q8" s="18">
        <v>86.32</v>
      </c>
      <c r="R8" s="43">
        <f t="shared" si="0"/>
        <v>79.997202999999999</v>
      </c>
      <c r="S8" s="18">
        <v>560</v>
      </c>
      <c r="T8" s="22" t="s">
        <v>64</v>
      </c>
      <c r="U8" s="23"/>
    </row>
    <row r="9" spans="1:21" ht="30" customHeight="1">
      <c r="A9" s="17" t="s">
        <v>326</v>
      </c>
      <c r="B9" s="18" t="s">
        <v>137</v>
      </c>
      <c r="C9" s="18" t="s">
        <v>23</v>
      </c>
      <c r="D9" s="18">
        <v>90.582999999999998</v>
      </c>
      <c r="E9" s="18">
        <v>91.109300000000005</v>
      </c>
      <c r="F9" s="18">
        <v>92.470600000000005</v>
      </c>
      <c r="G9" s="18">
        <v>91.387600000000006</v>
      </c>
      <c r="H9" s="17" t="s">
        <v>133</v>
      </c>
      <c r="I9" s="18">
        <v>85.787099999999995</v>
      </c>
      <c r="J9" s="17" t="s">
        <v>130</v>
      </c>
      <c r="K9" s="18">
        <v>98.196700000000007</v>
      </c>
      <c r="L9" s="18">
        <v>0</v>
      </c>
      <c r="M9" s="18">
        <v>20</v>
      </c>
      <c r="N9" s="18">
        <v>0</v>
      </c>
      <c r="O9" s="18">
        <v>5</v>
      </c>
      <c r="P9" s="18">
        <v>0</v>
      </c>
      <c r="Q9" s="18">
        <v>84.6</v>
      </c>
      <c r="R9" s="43">
        <f t="shared" si="0"/>
        <v>79.627420499999985</v>
      </c>
      <c r="S9" s="18">
        <v>520</v>
      </c>
      <c r="T9" s="22" t="s">
        <v>64</v>
      </c>
      <c r="U9" s="23"/>
    </row>
    <row r="10" spans="1:21" ht="30" customHeight="1">
      <c r="A10" s="17" t="s">
        <v>327</v>
      </c>
      <c r="B10" s="18" t="s">
        <v>138</v>
      </c>
      <c r="C10" s="18" t="s">
        <v>23</v>
      </c>
      <c r="D10" s="18">
        <v>81.5261</v>
      </c>
      <c r="E10" s="18">
        <v>83.818799999999996</v>
      </c>
      <c r="F10" s="18">
        <v>85.8733</v>
      </c>
      <c r="G10" s="18">
        <v>83.739400000000003</v>
      </c>
      <c r="H10" s="18" t="s">
        <v>139</v>
      </c>
      <c r="I10" s="18">
        <v>77.513000000000005</v>
      </c>
      <c r="J10" s="18" t="s">
        <v>140</v>
      </c>
      <c r="K10" s="18">
        <v>89.7</v>
      </c>
      <c r="L10" s="18">
        <v>100</v>
      </c>
      <c r="M10" s="18">
        <v>0</v>
      </c>
      <c r="N10" s="18">
        <v>100</v>
      </c>
      <c r="O10" s="18">
        <v>100</v>
      </c>
      <c r="P10" s="18">
        <v>0</v>
      </c>
      <c r="Q10" s="18">
        <v>84.56</v>
      </c>
      <c r="R10" s="43">
        <f t="shared" si="0"/>
        <v>78.612200000000001</v>
      </c>
      <c r="S10" s="18">
        <v>480</v>
      </c>
      <c r="T10" s="22" t="s">
        <v>64</v>
      </c>
      <c r="U10" s="23" t="s">
        <v>141</v>
      </c>
    </row>
    <row r="11" spans="1:21" ht="30" customHeight="1">
      <c r="A11" s="17" t="s">
        <v>328</v>
      </c>
      <c r="B11" s="18" t="s">
        <v>142</v>
      </c>
      <c r="C11" s="18" t="s">
        <v>23</v>
      </c>
      <c r="D11" s="18">
        <v>89.132099999999994</v>
      </c>
      <c r="E11" s="18">
        <v>91.821799999999996</v>
      </c>
      <c r="F11" s="18">
        <v>93.789699999999996</v>
      </c>
      <c r="G11" s="18">
        <v>91.581199999999995</v>
      </c>
      <c r="H11" s="59" t="s">
        <v>143</v>
      </c>
      <c r="I11" s="18">
        <v>82.827200000000005</v>
      </c>
      <c r="J11" s="60" t="s">
        <v>127</v>
      </c>
      <c r="K11" s="57" t="s">
        <v>144</v>
      </c>
      <c r="L11" s="18">
        <v>0</v>
      </c>
      <c r="M11" s="18">
        <v>0</v>
      </c>
      <c r="N11" s="18">
        <v>30</v>
      </c>
      <c r="O11" s="18">
        <v>100</v>
      </c>
      <c r="P11" s="18">
        <v>0</v>
      </c>
      <c r="Q11" s="18">
        <v>83.28</v>
      </c>
      <c r="R11" s="43">
        <f t="shared" si="0"/>
        <v>78.142821499999997</v>
      </c>
      <c r="S11" s="18">
        <v>461</v>
      </c>
      <c r="T11" s="22"/>
      <c r="U11" s="23" t="s">
        <v>145</v>
      </c>
    </row>
  </sheetData>
  <autoFilter ref="A1:S11"/>
  <sortState ref="A1:AE17">
    <sortCondition descending="1" ref="R1"/>
  </sortState>
  <phoneticPr fontId="15" type="noConversion"/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/>
  </sheetViews>
  <sheetFormatPr defaultColWidth="8.625" defaultRowHeight="14.25"/>
  <cols>
    <col min="1" max="1" width="15" style="36"/>
    <col min="2" max="8" width="8.625" style="36"/>
    <col min="9" max="9" width="12.625" style="36"/>
    <col min="10" max="17" width="8.625" style="36"/>
    <col min="18" max="18" width="9.25" style="42"/>
    <col min="19" max="16384" width="8.625" style="36"/>
  </cols>
  <sheetData>
    <row r="1" spans="1:21" ht="4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19</v>
      </c>
      <c r="T1" s="1" t="s">
        <v>20</v>
      </c>
      <c r="U1" s="1" t="s">
        <v>21</v>
      </c>
    </row>
    <row r="2" spans="1:21" ht="30.75" customHeight="1">
      <c r="A2" s="17" t="s">
        <v>296</v>
      </c>
      <c r="B2" s="18" t="s">
        <v>146</v>
      </c>
      <c r="C2" s="18" t="s">
        <v>23</v>
      </c>
      <c r="D2" s="18">
        <v>94.778899999999993</v>
      </c>
      <c r="E2" s="18">
        <v>95.750900000000001</v>
      </c>
      <c r="F2" s="18">
        <v>98.02</v>
      </c>
      <c r="G2" s="18">
        <v>96.183300000000003</v>
      </c>
      <c r="H2" s="17" t="s">
        <v>147</v>
      </c>
      <c r="I2" s="18">
        <v>90.409266409266394</v>
      </c>
      <c r="J2" s="17" t="s">
        <v>147</v>
      </c>
      <c r="K2" s="18">
        <v>99.189700000000002</v>
      </c>
      <c r="L2" s="18">
        <v>0</v>
      </c>
      <c r="M2" s="18">
        <v>70</v>
      </c>
      <c r="N2" s="18">
        <v>30</v>
      </c>
      <c r="O2" s="18">
        <v>100</v>
      </c>
      <c r="P2" s="18">
        <v>0</v>
      </c>
      <c r="Q2" s="18">
        <v>92.2</v>
      </c>
      <c r="R2" s="43">
        <f t="shared" ref="R2:R12" si="0">I2*0.7+(K2*0.05+L2*0.1+M2*0.05+N2*0.05+O2*0.025+P2*0.025+Q2*0.7)*0.3</f>
        <v>86.386331986486468</v>
      </c>
      <c r="S2" s="18">
        <v>431</v>
      </c>
      <c r="T2" s="22" t="s">
        <v>25</v>
      </c>
      <c r="U2" s="23"/>
    </row>
    <row r="3" spans="1:21" ht="30.75" customHeight="1">
      <c r="A3" s="17" t="s">
        <v>329</v>
      </c>
      <c r="B3" s="18" t="s">
        <v>148</v>
      </c>
      <c r="C3" s="18" t="s">
        <v>23</v>
      </c>
      <c r="D3" s="18">
        <v>99.29</v>
      </c>
      <c r="E3" s="18">
        <v>99.7</v>
      </c>
      <c r="F3" s="18">
        <v>96.203999999999994</v>
      </c>
      <c r="G3" s="18">
        <v>98.397999999999996</v>
      </c>
      <c r="H3" s="17" t="s">
        <v>149</v>
      </c>
      <c r="I3" s="18">
        <v>91.348638132295704</v>
      </c>
      <c r="J3" s="17" t="s">
        <v>149</v>
      </c>
      <c r="K3" s="18">
        <v>98.397999999999996</v>
      </c>
      <c r="L3" s="18">
        <v>0</v>
      </c>
      <c r="M3" s="18">
        <v>70</v>
      </c>
      <c r="N3" s="18">
        <v>30</v>
      </c>
      <c r="O3" s="18">
        <v>100</v>
      </c>
      <c r="P3" s="18">
        <v>0</v>
      </c>
      <c r="Q3" s="18">
        <v>87.52</v>
      </c>
      <c r="R3" s="43">
        <f t="shared" si="0"/>
        <v>86.04921669260699</v>
      </c>
      <c r="S3" s="18">
        <v>599</v>
      </c>
      <c r="T3" s="22" t="s">
        <v>25</v>
      </c>
      <c r="U3" s="23"/>
    </row>
    <row r="4" spans="1:21" ht="30.75" customHeight="1">
      <c r="A4" s="17" t="s">
        <v>330</v>
      </c>
      <c r="B4" s="18" t="s">
        <v>150</v>
      </c>
      <c r="C4" s="18" t="s">
        <v>23</v>
      </c>
      <c r="D4" s="18">
        <v>94.503500000000003</v>
      </c>
      <c r="E4" s="18">
        <v>91.863900000000001</v>
      </c>
      <c r="F4" s="18">
        <v>95.815799999999996</v>
      </c>
      <c r="G4" s="18">
        <v>94.061099999999996</v>
      </c>
      <c r="H4" s="17" t="s">
        <v>151</v>
      </c>
      <c r="I4" s="18">
        <v>89.381467180000001</v>
      </c>
      <c r="J4" s="17" t="s">
        <v>152</v>
      </c>
      <c r="K4" s="18">
        <v>96.306799999999996</v>
      </c>
      <c r="L4" s="18">
        <v>0</v>
      </c>
      <c r="M4" s="18">
        <v>40</v>
      </c>
      <c r="N4" s="18">
        <v>0</v>
      </c>
      <c r="O4" s="18">
        <v>100</v>
      </c>
      <c r="P4" s="18">
        <v>0</v>
      </c>
      <c r="Q4" s="18">
        <v>97.16</v>
      </c>
      <c r="R4" s="43">
        <f t="shared" si="0"/>
        <v>85.765229026</v>
      </c>
      <c r="S4" s="18">
        <v>540</v>
      </c>
      <c r="T4" s="22" t="s">
        <v>25</v>
      </c>
      <c r="U4" s="23"/>
    </row>
    <row r="5" spans="1:21" ht="30.75" customHeight="1">
      <c r="A5" s="17" t="s">
        <v>289</v>
      </c>
      <c r="B5" s="18" t="s">
        <v>153</v>
      </c>
      <c r="C5" s="18" t="s">
        <v>23</v>
      </c>
      <c r="D5" s="18">
        <v>92.1648</v>
      </c>
      <c r="E5" s="41">
        <v>94.308999999999997</v>
      </c>
      <c r="F5" s="18">
        <v>95.220100000000002</v>
      </c>
      <c r="G5" s="41">
        <v>93.897999999999996</v>
      </c>
      <c r="H5" s="17" t="s">
        <v>154</v>
      </c>
      <c r="I5" s="18">
        <v>88.793357933579301</v>
      </c>
      <c r="J5" s="17" t="s">
        <v>151</v>
      </c>
      <c r="K5" s="41">
        <v>99.022300000000001</v>
      </c>
      <c r="L5" s="44">
        <v>0</v>
      </c>
      <c r="M5" s="44">
        <v>40</v>
      </c>
      <c r="N5" s="44">
        <v>50</v>
      </c>
      <c r="O5" s="44" t="s">
        <v>86</v>
      </c>
      <c r="P5" s="44">
        <v>0</v>
      </c>
      <c r="Q5" s="41">
        <v>94.72</v>
      </c>
      <c r="R5" s="43">
        <f t="shared" si="0"/>
        <v>85.631885053505499</v>
      </c>
      <c r="S5" s="18">
        <v>437</v>
      </c>
      <c r="T5" s="22" t="s">
        <v>25</v>
      </c>
      <c r="U5" s="23"/>
    </row>
    <row r="6" spans="1:21" ht="30.75" customHeight="1">
      <c r="A6" s="17" t="s">
        <v>331</v>
      </c>
      <c r="B6" s="18" t="s">
        <v>155</v>
      </c>
      <c r="C6" s="18" t="s">
        <v>106</v>
      </c>
      <c r="D6" s="18">
        <v>93.198899999999995</v>
      </c>
      <c r="E6" s="18">
        <v>91.356999999999999</v>
      </c>
      <c r="F6" s="18">
        <v>93.6661</v>
      </c>
      <c r="G6" s="18">
        <v>92.740700000000004</v>
      </c>
      <c r="H6" s="17" t="s">
        <v>156</v>
      </c>
      <c r="I6" s="18">
        <v>86.672932330827095</v>
      </c>
      <c r="J6" s="17" t="s">
        <v>157</v>
      </c>
      <c r="K6" s="18">
        <v>96.848299999999995</v>
      </c>
      <c r="L6" s="18">
        <v>0</v>
      </c>
      <c r="M6" s="18">
        <v>90</v>
      </c>
      <c r="N6" s="18">
        <v>30</v>
      </c>
      <c r="O6" s="18">
        <v>100</v>
      </c>
      <c r="P6" s="18">
        <v>0</v>
      </c>
      <c r="Q6" s="18">
        <v>95.12</v>
      </c>
      <c r="R6" s="43">
        <f t="shared" si="0"/>
        <v>84.64897713157896</v>
      </c>
      <c r="S6" s="18">
        <v>463</v>
      </c>
      <c r="T6" s="22" t="s">
        <v>25</v>
      </c>
      <c r="U6" s="23"/>
    </row>
    <row r="7" spans="1:21" ht="30.75" customHeight="1">
      <c r="A7" s="17" t="s">
        <v>298</v>
      </c>
      <c r="B7" s="17" t="s">
        <v>158</v>
      </c>
      <c r="C7" s="17" t="s">
        <v>23</v>
      </c>
      <c r="D7" s="17" t="s">
        <v>159</v>
      </c>
      <c r="E7" s="17" t="s">
        <v>160</v>
      </c>
      <c r="F7" s="17" t="s">
        <v>161</v>
      </c>
      <c r="G7" s="17" t="s">
        <v>162</v>
      </c>
      <c r="H7" s="17" t="s">
        <v>163</v>
      </c>
      <c r="I7" s="18">
        <v>88.320622568093398</v>
      </c>
      <c r="J7" s="17" t="s">
        <v>163</v>
      </c>
      <c r="K7" s="17" t="s">
        <v>164</v>
      </c>
      <c r="L7" s="17" t="s">
        <v>84</v>
      </c>
      <c r="M7" s="17" t="s">
        <v>85</v>
      </c>
      <c r="N7" s="17" t="s">
        <v>85</v>
      </c>
      <c r="O7" s="17" t="s">
        <v>86</v>
      </c>
      <c r="P7" s="17" t="s">
        <v>84</v>
      </c>
      <c r="Q7" s="17">
        <v>91.96</v>
      </c>
      <c r="R7" s="43">
        <f t="shared" si="0"/>
        <v>84.248085797665368</v>
      </c>
      <c r="S7" s="18">
        <v>493</v>
      </c>
      <c r="T7" s="22" t="s">
        <v>25</v>
      </c>
      <c r="U7" s="23"/>
    </row>
    <row r="8" spans="1:21" ht="30.75" customHeight="1">
      <c r="A8" s="17" t="s">
        <v>332</v>
      </c>
      <c r="B8" s="18" t="s">
        <v>165</v>
      </c>
      <c r="C8" s="18" t="s">
        <v>106</v>
      </c>
      <c r="D8" s="18">
        <v>93.730699999999999</v>
      </c>
      <c r="E8" s="18">
        <v>94.350899999999996</v>
      </c>
      <c r="F8" s="18">
        <v>95.767099999999999</v>
      </c>
      <c r="G8" s="18">
        <v>94.607900000000001</v>
      </c>
      <c r="H8" s="17" t="s">
        <v>152</v>
      </c>
      <c r="I8" s="18">
        <v>89.449100000000001</v>
      </c>
      <c r="J8" s="17" t="s">
        <v>166</v>
      </c>
      <c r="K8" s="18">
        <v>98.916300000000007</v>
      </c>
      <c r="L8" s="18">
        <v>0</v>
      </c>
      <c r="M8" s="18">
        <v>0</v>
      </c>
      <c r="N8" s="18">
        <v>0</v>
      </c>
      <c r="O8" s="18">
        <v>100</v>
      </c>
      <c r="P8" s="18">
        <v>0</v>
      </c>
      <c r="Q8" s="18">
        <v>90.76</v>
      </c>
      <c r="R8" s="43">
        <f t="shared" si="0"/>
        <v>83.907714499999997</v>
      </c>
      <c r="S8" s="18">
        <v>524</v>
      </c>
      <c r="T8" s="22" t="s">
        <v>25</v>
      </c>
      <c r="U8" s="23"/>
    </row>
    <row r="9" spans="1:21" ht="30.75" customHeight="1">
      <c r="A9" s="17" t="s">
        <v>314</v>
      </c>
      <c r="B9" s="18" t="s">
        <v>167</v>
      </c>
      <c r="C9" s="18" t="s">
        <v>23</v>
      </c>
      <c r="D9" s="18">
        <v>97.051699999999997</v>
      </c>
      <c r="E9" s="18">
        <v>95.083699999999993</v>
      </c>
      <c r="F9" s="18">
        <v>93.840299999999999</v>
      </c>
      <c r="G9" s="18">
        <v>95.325199999999995</v>
      </c>
      <c r="H9" s="17" t="s">
        <v>166</v>
      </c>
      <c r="I9" s="18">
        <v>88.326119399999996</v>
      </c>
      <c r="J9" s="17" t="s">
        <v>154</v>
      </c>
      <c r="K9" s="18">
        <v>99.004599999999996</v>
      </c>
      <c r="L9" s="18">
        <v>0</v>
      </c>
      <c r="M9" s="18">
        <v>40</v>
      </c>
      <c r="N9" s="18">
        <v>0</v>
      </c>
      <c r="O9" s="18">
        <v>100</v>
      </c>
      <c r="P9" s="18">
        <v>0</v>
      </c>
      <c r="Q9" s="18">
        <v>88</v>
      </c>
      <c r="R9" s="43">
        <f t="shared" si="0"/>
        <v>83.143352579999984</v>
      </c>
      <c r="S9" s="18">
        <v>508</v>
      </c>
      <c r="T9" s="22" t="s">
        <v>25</v>
      </c>
      <c r="U9" s="23"/>
    </row>
    <row r="10" spans="1:21" ht="30.75" customHeight="1">
      <c r="A10" s="17" t="s">
        <v>333</v>
      </c>
      <c r="B10" s="18" t="s">
        <v>169</v>
      </c>
      <c r="C10" s="18" t="s">
        <v>23</v>
      </c>
      <c r="D10" s="18">
        <v>91.784400000000005</v>
      </c>
      <c r="E10" s="18">
        <v>86.171300000000002</v>
      </c>
      <c r="F10" s="18">
        <v>92.813599999999994</v>
      </c>
      <c r="G10" s="18">
        <v>90.256399999999999</v>
      </c>
      <c r="H10" s="17" t="s">
        <v>168</v>
      </c>
      <c r="I10" s="18">
        <v>83.840298507462705</v>
      </c>
      <c r="J10" s="17" t="s">
        <v>170</v>
      </c>
      <c r="K10" s="18">
        <v>97.441500000000005</v>
      </c>
      <c r="L10" s="18">
        <v>10</v>
      </c>
      <c r="M10" s="18">
        <v>100</v>
      </c>
      <c r="N10" s="18">
        <v>0</v>
      </c>
      <c r="O10" s="18">
        <v>100</v>
      </c>
      <c r="P10" s="18">
        <v>0</v>
      </c>
      <c r="Q10" s="18">
        <v>86.28</v>
      </c>
      <c r="R10" s="43">
        <f t="shared" si="0"/>
        <v>80.818631455223894</v>
      </c>
      <c r="S10" s="18">
        <v>539</v>
      </c>
      <c r="T10" s="22" t="s">
        <v>25</v>
      </c>
      <c r="U10" s="23"/>
    </row>
    <row r="11" spans="1:21" ht="30.75" customHeight="1">
      <c r="A11" s="27" t="s">
        <v>334</v>
      </c>
      <c r="B11" s="20" t="s">
        <v>171</v>
      </c>
      <c r="C11" s="20" t="s">
        <v>106</v>
      </c>
      <c r="D11" s="20">
        <v>85.994299999999996</v>
      </c>
      <c r="E11" s="20">
        <v>84.770099999999999</v>
      </c>
      <c r="F11" s="20">
        <v>88.598399999999998</v>
      </c>
      <c r="G11" s="20">
        <v>86.454300000000003</v>
      </c>
      <c r="H11" s="20" t="s">
        <v>172</v>
      </c>
      <c r="I11" s="20">
        <v>81.857500000000002</v>
      </c>
      <c r="J11" s="20" t="s">
        <v>173</v>
      </c>
      <c r="K11" s="20">
        <v>90.243799999999993</v>
      </c>
      <c r="L11" s="20">
        <v>0</v>
      </c>
      <c r="M11" s="20">
        <v>60</v>
      </c>
      <c r="N11" s="20">
        <v>30</v>
      </c>
      <c r="O11" s="20">
        <v>5</v>
      </c>
      <c r="P11" s="20">
        <v>0</v>
      </c>
      <c r="Q11" s="20">
        <v>78.92</v>
      </c>
      <c r="R11" s="43">
        <f t="shared" si="0"/>
        <v>76.614607000000007</v>
      </c>
      <c r="S11" s="20">
        <v>499</v>
      </c>
      <c r="T11" s="22" t="s">
        <v>64</v>
      </c>
      <c r="U11" s="23"/>
    </row>
    <row r="12" spans="1:21" ht="30.75" customHeight="1">
      <c r="A12" s="17" t="s">
        <v>317</v>
      </c>
      <c r="B12" s="18" t="s">
        <v>174</v>
      </c>
      <c r="C12" s="18" t="s">
        <v>23</v>
      </c>
      <c r="D12" s="18">
        <v>89.9</v>
      </c>
      <c r="E12" s="18">
        <v>85.027900000000002</v>
      </c>
      <c r="F12" s="18">
        <v>86.756799999999998</v>
      </c>
      <c r="G12" s="18">
        <v>86.756799999999998</v>
      </c>
      <c r="H12" s="18" t="s">
        <v>175</v>
      </c>
      <c r="I12" s="18">
        <v>82.986500000000007</v>
      </c>
      <c r="J12" s="18" t="s">
        <v>176</v>
      </c>
      <c r="K12" s="18">
        <v>86.756799999999998</v>
      </c>
      <c r="L12" s="18">
        <v>0</v>
      </c>
      <c r="M12" s="18">
        <v>30</v>
      </c>
      <c r="N12" s="18">
        <v>0</v>
      </c>
      <c r="O12" s="18">
        <v>5</v>
      </c>
      <c r="P12" s="18">
        <v>0</v>
      </c>
      <c r="Q12" s="18">
        <v>75.36</v>
      </c>
      <c r="R12" s="43">
        <f t="shared" si="0"/>
        <v>75.705001999999993</v>
      </c>
      <c r="S12" s="18">
        <v>433</v>
      </c>
      <c r="T12" s="22" t="s">
        <v>64</v>
      </c>
      <c r="U12" s="23"/>
    </row>
  </sheetData>
  <autoFilter ref="A1:S12"/>
  <sortState ref="A2:AC14">
    <sortCondition descending="1" ref="R2"/>
  </sortState>
  <phoneticPr fontId="1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/>
  </sheetViews>
  <sheetFormatPr defaultColWidth="8.625" defaultRowHeight="14.25"/>
  <cols>
    <col min="1" max="1" width="13.875" style="36" customWidth="1"/>
    <col min="2" max="8" width="8.625" style="36"/>
    <col min="9" max="9" width="12.625" style="36"/>
    <col min="10" max="17" width="8.625" style="36"/>
    <col min="18" max="18" width="11.5" style="36"/>
    <col min="19" max="20" width="8.625" style="36"/>
    <col min="21" max="21" width="17.625" style="36" customWidth="1"/>
    <col min="22" max="16384" width="8.625" style="36"/>
  </cols>
  <sheetData>
    <row r="1" spans="1:21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19</v>
      </c>
      <c r="T1" s="1" t="s">
        <v>20</v>
      </c>
      <c r="U1" s="1" t="s">
        <v>21</v>
      </c>
    </row>
    <row r="2" spans="1:21" ht="33" customHeight="1">
      <c r="A2" s="56" t="s">
        <v>314</v>
      </c>
      <c r="B2" s="18" t="s">
        <v>177</v>
      </c>
      <c r="C2" s="18" t="s">
        <v>23</v>
      </c>
      <c r="D2" s="18">
        <v>94.322999999999993</v>
      </c>
      <c r="E2" s="18">
        <v>96.468699999999998</v>
      </c>
      <c r="F2" s="18">
        <v>94.552800000000005</v>
      </c>
      <c r="G2" s="18">
        <v>95.114800000000002</v>
      </c>
      <c r="H2" s="18" t="s">
        <v>178</v>
      </c>
      <c r="I2" s="41">
        <v>89.450900000000004</v>
      </c>
      <c r="J2" s="18" t="s">
        <v>178</v>
      </c>
      <c r="K2" s="18">
        <v>97.241100000000003</v>
      </c>
      <c r="L2" s="18">
        <v>0</v>
      </c>
      <c r="M2" s="18">
        <v>80</v>
      </c>
      <c r="N2" s="18">
        <v>30</v>
      </c>
      <c r="O2" s="18">
        <v>100</v>
      </c>
      <c r="P2" s="18">
        <v>0</v>
      </c>
      <c r="Q2" s="18">
        <v>91.48</v>
      </c>
      <c r="R2" s="18">
        <f t="shared" ref="R2:R11" si="0">I2*0.7+(K2*0.05+L2*0.1+M2*0.05+N2*0.05+O2*0.025+P2*0.025+Q2*0.7)*0.3</f>
        <v>85.685046499999999</v>
      </c>
      <c r="S2" s="18">
        <v>547</v>
      </c>
      <c r="T2" s="22" t="s">
        <v>25</v>
      </c>
      <c r="U2" s="23"/>
    </row>
    <row r="3" spans="1:21" ht="33" customHeight="1">
      <c r="A3" s="17" t="s">
        <v>335</v>
      </c>
      <c r="B3" s="18" t="s">
        <v>179</v>
      </c>
      <c r="C3" s="18" t="s">
        <v>23</v>
      </c>
      <c r="D3" s="18">
        <v>85.2928</v>
      </c>
      <c r="E3" s="18">
        <v>93.450900000000004</v>
      </c>
      <c r="F3" s="18">
        <v>88.538899999999998</v>
      </c>
      <c r="G3" s="18">
        <v>89.305800000000005</v>
      </c>
      <c r="H3" s="18" t="s">
        <v>180</v>
      </c>
      <c r="I3" s="41">
        <v>87.983882783882805</v>
      </c>
      <c r="J3" s="18" t="s">
        <v>181</v>
      </c>
      <c r="K3" s="18">
        <v>92.927999999999997</v>
      </c>
      <c r="L3" s="18">
        <v>0</v>
      </c>
      <c r="M3" s="18">
        <v>40</v>
      </c>
      <c r="N3" s="18">
        <v>0</v>
      </c>
      <c r="O3" s="18">
        <v>100</v>
      </c>
      <c r="P3" s="18">
        <v>0</v>
      </c>
      <c r="Q3" s="18">
        <v>89.64</v>
      </c>
      <c r="R3" s="18">
        <f t="shared" si="0"/>
        <v>83.157037948717957</v>
      </c>
      <c r="S3" s="18">
        <v>487</v>
      </c>
      <c r="T3" s="22" t="s">
        <v>25</v>
      </c>
      <c r="U3" s="23"/>
    </row>
    <row r="4" spans="1:21" ht="33" customHeight="1">
      <c r="A4" s="56" t="s">
        <v>336</v>
      </c>
      <c r="B4" s="18" t="s">
        <v>182</v>
      </c>
      <c r="C4" s="18" t="s">
        <v>23</v>
      </c>
      <c r="D4" s="18">
        <v>91.400199999999998</v>
      </c>
      <c r="E4" s="18">
        <v>87.486199999999997</v>
      </c>
      <c r="F4" s="18">
        <v>95.480900000000005</v>
      </c>
      <c r="G4" s="18">
        <v>91.455799999999996</v>
      </c>
      <c r="H4" s="18" t="s">
        <v>183</v>
      </c>
      <c r="I4" s="41">
        <v>85.823021582733801</v>
      </c>
      <c r="J4" s="18" t="s">
        <v>183</v>
      </c>
      <c r="K4" s="18">
        <v>94.1267</v>
      </c>
      <c r="L4" s="18">
        <v>0</v>
      </c>
      <c r="M4" s="18">
        <v>20</v>
      </c>
      <c r="N4" s="18">
        <v>30</v>
      </c>
      <c r="O4" s="18">
        <v>100</v>
      </c>
      <c r="P4" s="18">
        <v>0</v>
      </c>
      <c r="Q4" s="18">
        <v>94</v>
      </c>
      <c r="R4" s="18">
        <f t="shared" si="0"/>
        <v>82.728015607913648</v>
      </c>
      <c r="S4" s="18">
        <v>469</v>
      </c>
      <c r="T4" s="22" t="s">
        <v>25</v>
      </c>
      <c r="U4" s="23"/>
    </row>
    <row r="5" spans="1:21" ht="33" customHeight="1">
      <c r="A5" s="56" t="s">
        <v>337</v>
      </c>
      <c r="B5" s="18" t="s">
        <v>184</v>
      </c>
      <c r="C5" s="18" t="s">
        <v>23</v>
      </c>
      <c r="D5" s="18" t="s">
        <v>185</v>
      </c>
      <c r="E5" s="18">
        <v>92.371799999999993</v>
      </c>
      <c r="F5" s="18">
        <v>91.662199999999999</v>
      </c>
      <c r="G5" s="18">
        <v>90.330100000000002</v>
      </c>
      <c r="H5" s="18" t="s">
        <v>186</v>
      </c>
      <c r="I5" s="41">
        <v>87.370999999999995</v>
      </c>
      <c r="J5" s="18" t="s">
        <v>187</v>
      </c>
      <c r="K5" s="18">
        <v>92.950500000000005</v>
      </c>
      <c r="L5" s="18">
        <v>0</v>
      </c>
      <c r="M5" s="18">
        <v>40</v>
      </c>
      <c r="N5" s="18">
        <v>0</v>
      </c>
      <c r="O5" s="18">
        <v>5</v>
      </c>
      <c r="P5" s="18">
        <v>0</v>
      </c>
      <c r="Q5" s="18">
        <v>89.08</v>
      </c>
      <c r="R5" s="18">
        <f t="shared" si="0"/>
        <v>81.8982575</v>
      </c>
      <c r="S5" s="18">
        <v>508</v>
      </c>
      <c r="T5" s="22" t="s">
        <v>25</v>
      </c>
      <c r="U5" s="23"/>
    </row>
    <row r="6" spans="1:21" ht="33" customHeight="1">
      <c r="A6" s="56" t="s">
        <v>338</v>
      </c>
      <c r="B6" s="18" t="s">
        <v>188</v>
      </c>
      <c r="C6" s="18" t="s">
        <v>23</v>
      </c>
      <c r="D6" s="18">
        <v>89.925799999999995</v>
      </c>
      <c r="E6" s="18">
        <v>92.874499999999998</v>
      </c>
      <c r="F6" s="18">
        <v>89.472800000000007</v>
      </c>
      <c r="G6" s="18">
        <v>90.7577</v>
      </c>
      <c r="H6" s="18" t="s">
        <v>189</v>
      </c>
      <c r="I6" s="41">
        <v>85.185500000000005</v>
      </c>
      <c r="J6" s="18" t="s">
        <v>189</v>
      </c>
      <c r="K6" s="18">
        <v>95.248800000000003</v>
      </c>
      <c r="L6" s="18">
        <v>0</v>
      </c>
      <c r="M6" s="18">
        <v>40</v>
      </c>
      <c r="N6" s="18">
        <v>30</v>
      </c>
      <c r="O6" s="18">
        <v>100</v>
      </c>
      <c r="P6" s="18">
        <v>0</v>
      </c>
      <c r="Q6" s="18">
        <v>87.96</v>
      </c>
      <c r="R6" s="18">
        <f t="shared" si="0"/>
        <v>81.330181999999994</v>
      </c>
      <c r="S6" s="18">
        <v>455</v>
      </c>
      <c r="T6" s="22" t="s">
        <v>25</v>
      </c>
      <c r="U6" s="23"/>
    </row>
    <row r="7" spans="1:21" ht="33" customHeight="1">
      <c r="A7" s="61" t="s">
        <v>339</v>
      </c>
      <c r="B7" s="20" t="s">
        <v>190</v>
      </c>
      <c r="C7" s="20" t="s">
        <v>23</v>
      </c>
      <c r="D7" s="20">
        <v>86.067999999999998</v>
      </c>
      <c r="E7" s="20">
        <v>86.379400000000004</v>
      </c>
      <c r="F7" s="20">
        <v>89.920400000000001</v>
      </c>
      <c r="G7" s="20">
        <v>87.4559</v>
      </c>
      <c r="H7" s="20" t="s">
        <v>191</v>
      </c>
      <c r="I7" s="32">
        <v>82.680999999999997</v>
      </c>
      <c r="J7" s="20" t="s">
        <v>191</v>
      </c>
      <c r="K7" s="20">
        <v>93.048100000000005</v>
      </c>
      <c r="L7" s="20">
        <v>0</v>
      </c>
      <c r="M7" s="20">
        <v>50</v>
      </c>
      <c r="N7" s="20">
        <v>0</v>
      </c>
      <c r="O7" s="20">
        <v>5</v>
      </c>
      <c r="P7" s="20">
        <v>0</v>
      </c>
      <c r="Q7" s="20">
        <v>94.48</v>
      </c>
      <c r="R7" s="18">
        <f t="shared" si="0"/>
        <v>79.900721499999989</v>
      </c>
      <c r="S7" s="20">
        <v>465</v>
      </c>
      <c r="T7" s="22" t="s">
        <v>25</v>
      </c>
      <c r="U7" s="23" t="s">
        <v>60</v>
      </c>
    </row>
    <row r="8" spans="1:21" ht="33" customHeight="1">
      <c r="A8" s="56" t="s">
        <v>292</v>
      </c>
      <c r="B8" s="18" t="s">
        <v>192</v>
      </c>
      <c r="C8" s="18" t="s">
        <v>23</v>
      </c>
      <c r="D8" s="18">
        <v>87.124499999999998</v>
      </c>
      <c r="E8" s="18">
        <v>89.299400000000006</v>
      </c>
      <c r="F8" s="18">
        <v>87.111199999999997</v>
      </c>
      <c r="G8" s="18">
        <v>87.844999999999999</v>
      </c>
      <c r="H8" s="20" t="s">
        <v>193</v>
      </c>
      <c r="I8" s="32">
        <v>83.561199999999999</v>
      </c>
      <c r="J8" s="18" t="s">
        <v>194</v>
      </c>
      <c r="K8" s="18">
        <v>92.763999999999996</v>
      </c>
      <c r="L8" s="18">
        <v>0</v>
      </c>
      <c r="M8" s="18">
        <v>20</v>
      </c>
      <c r="N8" s="18">
        <v>0</v>
      </c>
      <c r="O8" s="18">
        <v>5</v>
      </c>
      <c r="P8" s="18">
        <v>0</v>
      </c>
      <c r="Q8" s="18">
        <v>91.56</v>
      </c>
      <c r="R8" s="18">
        <f t="shared" si="0"/>
        <v>79.449399999999997</v>
      </c>
      <c r="S8" s="18">
        <v>496</v>
      </c>
      <c r="T8" s="22" t="s">
        <v>25</v>
      </c>
      <c r="U8" s="23" t="s">
        <v>60</v>
      </c>
    </row>
    <row r="9" spans="1:21" ht="33" customHeight="1">
      <c r="A9" s="56" t="s">
        <v>317</v>
      </c>
      <c r="B9" s="18" t="s">
        <v>195</v>
      </c>
      <c r="C9" s="18" t="s">
        <v>23</v>
      </c>
      <c r="D9" s="18">
        <v>91.041799999999995</v>
      </c>
      <c r="E9" s="18">
        <v>87.672700000000006</v>
      </c>
      <c r="F9" s="18">
        <v>90.750200000000007</v>
      </c>
      <c r="G9" s="18">
        <v>89.821600000000004</v>
      </c>
      <c r="H9" s="18" t="s">
        <v>196</v>
      </c>
      <c r="I9" s="32">
        <v>83.161699999999996</v>
      </c>
      <c r="J9" s="18" t="s">
        <v>193</v>
      </c>
      <c r="K9" s="18">
        <v>96.421499999999995</v>
      </c>
      <c r="L9" s="18">
        <v>0</v>
      </c>
      <c r="M9" s="18">
        <v>0</v>
      </c>
      <c r="N9" s="18">
        <v>0</v>
      </c>
      <c r="O9" s="18">
        <v>100</v>
      </c>
      <c r="P9" s="18">
        <v>0</v>
      </c>
      <c r="Q9" s="18">
        <v>83.56</v>
      </c>
      <c r="R9" s="18">
        <f t="shared" si="0"/>
        <v>77.957112499999994</v>
      </c>
      <c r="S9" s="18">
        <v>595</v>
      </c>
      <c r="T9" s="22" t="s">
        <v>64</v>
      </c>
      <c r="U9" s="23"/>
    </row>
    <row r="10" spans="1:21" ht="33" customHeight="1">
      <c r="A10" s="56" t="s">
        <v>331</v>
      </c>
      <c r="B10" s="18" t="s">
        <v>197</v>
      </c>
      <c r="C10" s="18" t="s">
        <v>106</v>
      </c>
      <c r="D10" s="18">
        <v>85.519199999999998</v>
      </c>
      <c r="E10" s="18">
        <v>86.891599999999997</v>
      </c>
      <c r="F10" s="18">
        <v>91.643799999999999</v>
      </c>
      <c r="G10" s="18">
        <v>88.018199999999993</v>
      </c>
      <c r="H10" s="18" t="s">
        <v>198</v>
      </c>
      <c r="I10" s="32">
        <v>78.628799999999998</v>
      </c>
      <c r="J10" s="18" t="s">
        <v>199</v>
      </c>
      <c r="K10" s="18">
        <v>97.056899999999999</v>
      </c>
      <c r="L10" s="18">
        <v>0</v>
      </c>
      <c r="M10" s="18">
        <v>60</v>
      </c>
      <c r="N10" s="18">
        <v>30</v>
      </c>
      <c r="O10" s="18">
        <v>100</v>
      </c>
      <c r="P10" s="18">
        <v>0</v>
      </c>
      <c r="Q10" s="18">
        <v>87.04</v>
      </c>
      <c r="R10" s="18">
        <f t="shared" si="0"/>
        <v>76.874413499999989</v>
      </c>
      <c r="S10" s="18">
        <v>459</v>
      </c>
      <c r="T10" s="22" t="s">
        <v>64</v>
      </c>
      <c r="U10" s="23"/>
    </row>
    <row r="11" spans="1:21" ht="33" customHeight="1">
      <c r="A11" s="56" t="s">
        <v>340</v>
      </c>
      <c r="B11" s="18" t="s">
        <v>200</v>
      </c>
      <c r="C11" s="18" t="s">
        <v>106</v>
      </c>
      <c r="D11" s="18">
        <v>89.924800000000005</v>
      </c>
      <c r="E11" s="18">
        <v>89.003600000000006</v>
      </c>
      <c r="F11" s="18">
        <v>91.258300000000006</v>
      </c>
      <c r="G11" s="18">
        <v>90.062200000000004</v>
      </c>
      <c r="H11" s="18" t="s">
        <v>201</v>
      </c>
      <c r="I11" s="32">
        <v>79.061199999999999</v>
      </c>
      <c r="J11" s="18" t="s">
        <v>202</v>
      </c>
      <c r="K11" s="18">
        <v>97.5488</v>
      </c>
      <c r="L11" s="18">
        <v>0</v>
      </c>
      <c r="M11" s="18">
        <v>0</v>
      </c>
      <c r="N11" s="18">
        <v>0</v>
      </c>
      <c r="O11" s="18">
        <v>100</v>
      </c>
      <c r="P11" s="18">
        <v>0</v>
      </c>
      <c r="Q11" s="18">
        <v>86.8</v>
      </c>
      <c r="R11" s="18">
        <f t="shared" si="0"/>
        <v>75.784071999999995</v>
      </c>
      <c r="S11" s="18">
        <v>532</v>
      </c>
      <c r="T11" s="22" t="s">
        <v>64</v>
      </c>
      <c r="U11" s="23"/>
    </row>
  </sheetData>
  <autoFilter ref="A1:S11"/>
  <sortState ref="A1:AE16">
    <sortCondition descending="1" ref="R1"/>
  </sortState>
  <phoneticPr fontId="1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/>
  </sheetViews>
  <sheetFormatPr defaultColWidth="8.625" defaultRowHeight="14.25"/>
  <cols>
    <col min="1" max="1" width="14.375" style="36"/>
    <col min="2" max="17" width="8.625" style="36"/>
    <col min="18" max="18" width="11.5" style="36"/>
    <col min="19" max="21" width="8.625" style="36"/>
    <col min="22" max="22" width="16.75" style="36" customWidth="1"/>
    <col min="23" max="16384" width="8.625" style="36"/>
  </cols>
  <sheetData>
    <row r="1" spans="1:22" ht="4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9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35.25" customHeight="1">
      <c r="A2" s="62" t="s">
        <v>341</v>
      </c>
      <c r="B2" s="18" t="s">
        <v>203</v>
      </c>
      <c r="C2" s="18" t="s">
        <v>23</v>
      </c>
      <c r="D2" s="18">
        <v>88.203100000000006</v>
      </c>
      <c r="E2" s="18">
        <v>94.477699999999999</v>
      </c>
      <c r="F2" s="18">
        <v>93.030799999999999</v>
      </c>
      <c r="G2" s="18">
        <v>91.903899999999993</v>
      </c>
      <c r="H2" s="17" t="s">
        <v>204</v>
      </c>
      <c r="I2" s="18">
        <v>88.676000000000002</v>
      </c>
      <c r="J2" s="17" t="s">
        <v>205</v>
      </c>
      <c r="K2" s="18">
        <v>93.818600000000004</v>
      </c>
      <c r="L2" s="18">
        <v>0</v>
      </c>
      <c r="M2" s="18">
        <v>20</v>
      </c>
      <c r="N2" s="18">
        <v>30</v>
      </c>
      <c r="O2" s="18">
        <v>100</v>
      </c>
      <c r="P2" s="18">
        <v>0</v>
      </c>
      <c r="Q2" s="18">
        <v>92.36</v>
      </c>
      <c r="R2" s="18">
        <f>I2*0.7+(K2*0.05+L2*0.1+M2*0.05+N2*0.05+O2*0.025+P2*0.025+Q2*0.7)*0.3</f>
        <v>84.376079000000004</v>
      </c>
      <c r="S2" s="18">
        <v>1</v>
      </c>
      <c r="T2" s="18">
        <v>475</v>
      </c>
      <c r="U2" s="22" t="s">
        <v>25</v>
      </c>
      <c r="V2" s="23"/>
    </row>
    <row r="3" spans="1:22" s="37" customFormat="1" ht="35.25" customHeight="1">
      <c r="A3" s="56" t="s">
        <v>299</v>
      </c>
      <c r="B3" s="18" t="s">
        <v>206</v>
      </c>
      <c r="C3" s="18" t="s">
        <v>23</v>
      </c>
      <c r="D3" s="18">
        <v>89.541300000000007</v>
      </c>
      <c r="E3" s="18">
        <v>89.826899999999995</v>
      </c>
      <c r="F3" s="18">
        <v>91.556600000000003</v>
      </c>
      <c r="G3" s="18">
        <v>90.308300000000003</v>
      </c>
      <c r="H3" s="30">
        <v>0.18181818181818199</v>
      </c>
      <c r="I3" s="18">
        <v>85.128299999999996</v>
      </c>
      <c r="J3" s="30">
        <v>9.0909090909090898E-2</v>
      </c>
      <c r="K3" s="18">
        <v>95.973399999999998</v>
      </c>
      <c r="L3" s="18">
        <v>0</v>
      </c>
      <c r="M3" s="18">
        <v>40</v>
      </c>
      <c r="N3" s="18">
        <v>0</v>
      </c>
      <c r="O3" s="18">
        <v>100</v>
      </c>
      <c r="P3" s="18">
        <v>0</v>
      </c>
      <c r="Q3" s="18">
        <v>89.16</v>
      </c>
      <c r="R3" s="18">
        <f>I3*0.7+(K3*0.05+L3*0.1+M3*0.05+N3*0.05+O3*0.025+P3*0.025+Q3*0.7)*0.3</f>
        <v>81.103010999999995</v>
      </c>
      <c r="S3" s="18">
        <v>2</v>
      </c>
      <c r="T3" s="18">
        <v>494</v>
      </c>
      <c r="U3" s="22" t="s">
        <v>25</v>
      </c>
      <c r="V3" s="23"/>
    </row>
    <row r="4" spans="1:22" s="37" customFormat="1" ht="35.25" customHeight="1">
      <c r="A4" s="61" t="s">
        <v>306</v>
      </c>
      <c r="B4" s="20" t="s">
        <v>207</v>
      </c>
      <c r="C4" s="20" t="s">
        <v>23</v>
      </c>
      <c r="D4" s="20">
        <v>86.487300000000005</v>
      </c>
      <c r="E4" s="20">
        <v>89.601200000000006</v>
      </c>
      <c r="F4" s="32">
        <v>96.311999999999998</v>
      </c>
      <c r="G4" s="20">
        <v>90.800200000000004</v>
      </c>
      <c r="H4" s="27" t="s">
        <v>208</v>
      </c>
      <c r="I4" s="18">
        <v>80.116</v>
      </c>
      <c r="J4" s="27" t="s">
        <v>209</v>
      </c>
      <c r="K4" s="20">
        <v>97.036699999999996</v>
      </c>
      <c r="L4" s="20">
        <v>0</v>
      </c>
      <c r="M4" s="20">
        <v>50</v>
      </c>
      <c r="N4" s="20">
        <v>0</v>
      </c>
      <c r="O4" s="20">
        <v>100</v>
      </c>
      <c r="P4" s="20">
        <v>0</v>
      </c>
      <c r="Q4" s="20">
        <v>91</v>
      </c>
      <c r="R4" s="18">
        <f>I4*0.7+(K4*0.05+L4*0.1+M4*0.05+N4*0.05+O4*0.025+P4*0.025+Q4*0.7)*0.3</f>
        <v>78.146750499999996</v>
      </c>
      <c r="S4" s="18">
        <v>3</v>
      </c>
      <c r="T4" s="20">
        <v>492</v>
      </c>
      <c r="U4" s="22" t="s">
        <v>25</v>
      </c>
      <c r="V4" s="23"/>
    </row>
    <row r="5" spans="1:22" s="38" customFormat="1" ht="35.25" customHeight="1">
      <c r="A5" s="56" t="s">
        <v>342</v>
      </c>
      <c r="B5" s="18" t="s">
        <v>210</v>
      </c>
      <c r="C5" s="18" t="s">
        <v>106</v>
      </c>
      <c r="D5" s="18">
        <v>82.931700000000006</v>
      </c>
      <c r="E5" s="40">
        <v>84.727999999999994</v>
      </c>
      <c r="F5" s="18">
        <v>92.832599999999999</v>
      </c>
      <c r="G5" s="18">
        <v>88.357399999999998</v>
      </c>
      <c r="H5" s="17" t="s">
        <v>211</v>
      </c>
      <c r="I5" s="18">
        <v>78.027500000000003</v>
      </c>
      <c r="J5" s="18" t="s">
        <v>212</v>
      </c>
      <c r="K5" s="18">
        <v>96.8596</v>
      </c>
      <c r="L5" s="18">
        <v>0</v>
      </c>
      <c r="M5" s="18">
        <v>0</v>
      </c>
      <c r="N5" s="18">
        <v>100</v>
      </c>
      <c r="O5" s="18">
        <v>100</v>
      </c>
      <c r="P5" s="18">
        <v>0</v>
      </c>
      <c r="Q5" s="18">
        <v>90.68</v>
      </c>
      <c r="R5" s="18">
        <f>I5*0.7+(K5*0.05+L5*0.1+M5*0.05+N5*0.05+O5*0.025+P5*0.025+Q5*0.7)*0.3</f>
        <v>77.364943999999994</v>
      </c>
      <c r="S5" s="18">
        <v>4</v>
      </c>
      <c r="T5" s="18">
        <v>501</v>
      </c>
      <c r="U5" s="22" t="s">
        <v>25</v>
      </c>
      <c r="V5" s="23" t="s">
        <v>120</v>
      </c>
    </row>
  </sheetData>
  <autoFilter ref="A1:T5"/>
  <sortState ref="A2:AD5">
    <sortCondition descending="1" ref="R2"/>
  </sortState>
  <phoneticPr fontId="15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/>
  </sheetViews>
  <sheetFormatPr defaultColWidth="8.625" defaultRowHeight="14.25"/>
  <cols>
    <col min="1" max="1" width="13" style="11" customWidth="1"/>
    <col min="2" max="2" width="8.625" style="11"/>
    <col min="3" max="3" width="6" style="11" customWidth="1"/>
    <col min="4" max="17" width="8.625" style="11"/>
    <col min="18" max="18" width="11.5" style="14"/>
    <col min="19" max="20" width="8.625" style="11"/>
    <col min="21" max="21" width="18.375" style="11" customWidth="1"/>
    <col min="22" max="16384" width="8.625" style="11"/>
  </cols>
  <sheetData>
    <row r="1" spans="1:21" ht="41.2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6" t="s">
        <v>17</v>
      </c>
      <c r="S1" s="15" t="s">
        <v>19</v>
      </c>
      <c r="T1" s="1" t="s">
        <v>20</v>
      </c>
      <c r="U1" s="1" t="s">
        <v>21</v>
      </c>
    </row>
    <row r="2" spans="1:21" s="8" customFormat="1" ht="29.25" customHeight="1">
      <c r="A2" s="17" t="s">
        <v>343</v>
      </c>
      <c r="B2" s="18" t="s">
        <v>213</v>
      </c>
      <c r="C2" s="18" t="s">
        <v>23</v>
      </c>
      <c r="D2" s="18">
        <v>93.426699999999997</v>
      </c>
      <c r="E2" s="18">
        <v>94.732799999999997</v>
      </c>
      <c r="F2" s="18">
        <v>98.471800000000002</v>
      </c>
      <c r="G2" s="18">
        <v>95.543800000000005</v>
      </c>
      <c r="H2" s="19">
        <v>5</v>
      </c>
      <c r="I2" s="20">
        <v>88.290700000000001</v>
      </c>
      <c r="J2" s="19">
        <v>14</v>
      </c>
      <c r="K2" s="18">
        <v>97.863299999999995</v>
      </c>
      <c r="L2" s="18">
        <v>100</v>
      </c>
      <c r="M2" s="18">
        <v>80</v>
      </c>
      <c r="N2" s="18">
        <v>50</v>
      </c>
      <c r="O2" s="18">
        <v>100</v>
      </c>
      <c r="P2" s="18">
        <v>100</v>
      </c>
      <c r="Q2" s="18">
        <v>92.72</v>
      </c>
      <c r="R2" s="21">
        <f>I2*0.7+(K2*0.05+L2*0.1+M2*0.05+N2*0.05+O2*0.025+P2*0.025+Q2*0.7)*0.3</f>
        <v>89.192639499999999</v>
      </c>
      <c r="S2" s="18">
        <v>539</v>
      </c>
      <c r="T2" s="22" t="s">
        <v>25</v>
      </c>
      <c r="U2" s="23"/>
    </row>
    <row r="3" spans="1:21" s="9" customFormat="1" ht="29.25" customHeight="1">
      <c r="A3" s="24" t="s">
        <v>336</v>
      </c>
      <c r="B3" s="25" t="s">
        <v>214</v>
      </c>
      <c r="C3" s="25" t="s">
        <v>23</v>
      </c>
      <c r="D3" s="25">
        <v>94.355199999999996</v>
      </c>
      <c r="E3" s="25">
        <v>93.755399999999995</v>
      </c>
      <c r="F3" s="25">
        <v>92.238100000000003</v>
      </c>
      <c r="G3" s="26">
        <v>93.449600000000004</v>
      </c>
      <c r="H3" s="25" t="s">
        <v>215</v>
      </c>
      <c r="I3" s="20">
        <v>89.537099999999995</v>
      </c>
      <c r="J3" s="25" t="s">
        <v>216</v>
      </c>
      <c r="K3" s="25">
        <v>94.133300000000006</v>
      </c>
      <c r="L3" s="25">
        <v>100</v>
      </c>
      <c r="M3" s="25">
        <v>40</v>
      </c>
      <c r="N3" s="25">
        <v>100</v>
      </c>
      <c r="O3" s="25">
        <v>100</v>
      </c>
      <c r="P3" s="25">
        <v>0</v>
      </c>
      <c r="Q3" s="25">
        <v>90.08</v>
      </c>
      <c r="R3" s="21">
        <f>I3*0.7+(K3*0.05+L3*0.1+M3*0.05+N3*0.05+O3*0.025+P3*0.025+Q3*0.7)*0.3</f>
        <v>88.854769499999989</v>
      </c>
      <c r="S3" s="25">
        <v>597</v>
      </c>
      <c r="T3" s="22" t="s">
        <v>25</v>
      </c>
      <c r="U3" s="23"/>
    </row>
    <row r="4" spans="1:21" s="9" customFormat="1" ht="29.25" customHeight="1">
      <c r="A4" s="24" t="s">
        <v>344</v>
      </c>
      <c r="B4" s="25" t="s">
        <v>217</v>
      </c>
      <c r="C4" s="25" t="s">
        <v>23</v>
      </c>
      <c r="D4" s="25">
        <v>93.050700000000006</v>
      </c>
      <c r="E4" s="25">
        <v>97.1785</v>
      </c>
      <c r="F4" s="25">
        <v>97.806799999999996</v>
      </c>
      <c r="G4" s="25">
        <v>96.012</v>
      </c>
      <c r="H4" s="25" t="s">
        <v>218</v>
      </c>
      <c r="I4" s="20">
        <v>88.848600000000005</v>
      </c>
      <c r="J4" s="25" t="s">
        <v>219</v>
      </c>
      <c r="K4" s="25">
        <v>99.400099999999995</v>
      </c>
      <c r="L4" s="25">
        <v>50</v>
      </c>
      <c r="M4" s="25">
        <v>60</v>
      </c>
      <c r="N4" s="25">
        <v>100</v>
      </c>
      <c r="O4" s="25">
        <v>100</v>
      </c>
      <c r="P4" s="25">
        <v>0</v>
      </c>
      <c r="Q4" s="25">
        <v>92.72</v>
      </c>
      <c r="R4" s="21">
        <f t="shared" ref="R4:R20" si="0">I4*0.7+(K4*0.05+L4*0.1+M4*0.05+N4*0.05+O4*0.025+P4*0.025+Q4*0.7)*0.3</f>
        <v>87.806221499999992</v>
      </c>
      <c r="S4" s="25">
        <v>576</v>
      </c>
      <c r="T4" s="22" t="s">
        <v>25</v>
      </c>
      <c r="U4" s="23"/>
    </row>
    <row r="5" spans="1:21" s="10" customFormat="1" ht="29.25" customHeight="1">
      <c r="A5" s="27" t="s">
        <v>300</v>
      </c>
      <c r="B5" s="20" t="s">
        <v>220</v>
      </c>
      <c r="C5" s="20" t="s">
        <v>23</v>
      </c>
      <c r="D5" s="20">
        <v>94.705100000000002</v>
      </c>
      <c r="E5" s="20">
        <v>93.304100000000005</v>
      </c>
      <c r="F5" s="20">
        <v>92.381900000000002</v>
      </c>
      <c r="G5" s="20">
        <v>93.463700000000003</v>
      </c>
      <c r="H5" s="20" t="s">
        <v>221</v>
      </c>
      <c r="I5" s="20">
        <v>91.347999999999999</v>
      </c>
      <c r="J5" s="20" t="s">
        <v>222</v>
      </c>
      <c r="K5" s="20">
        <v>95.169300000000007</v>
      </c>
      <c r="L5" s="20">
        <v>50</v>
      </c>
      <c r="M5" s="20">
        <v>40</v>
      </c>
      <c r="N5" s="20">
        <v>0</v>
      </c>
      <c r="O5" s="20">
        <v>100</v>
      </c>
      <c r="P5" s="20">
        <v>0</v>
      </c>
      <c r="Q5" s="20">
        <v>92.72</v>
      </c>
      <c r="R5" s="21">
        <f t="shared" si="0"/>
        <v>87.692339500000003</v>
      </c>
      <c r="S5" s="20">
        <v>628</v>
      </c>
      <c r="T5" s="22" t="s">
        <v>25</v>
      </c>
      <c r="U5" s="23"/>
    </row>
    <row r="6" spans="1:21" s="10" customFormat="1" ht="29.25" customHeight="1">
      <c r="A6" s="27" t="s">
        <v>345</v>
      </c>
      <c r="B6" s="20" t="s">
        <v>223</v>
      </c>
      <c r="C6" s="20" t="s">
        <v>23</v>
      </c>
      <c r="D6" s="20">
        <v>92.615899999999996</v>
      </c>
      <c r="E6" s="20">
        <v>95.445700000000002</v>
      </c>
      <c r="F6" s="20">
        <v>94.147800000000004</v>
      </c>
      <c r="G6" s="20">
        <v>94.069800000000001</v>
      </c>
      <c r="H6" s="20" t="s">
        <v>224</v>
      </c>
      <c r="I6" s="20">
        <v>90.714399999999998</v>
      </c>
      <c r="J6" s="20" t="s">
        <v>218</v>
      </c>
      <c r="K6" s="20">
        <v>95.963300000000004</v>
      </c>
      <c r="L6" s="20">
        <v>20</v>
      </c>
      <c r="M6" s="20">
        <v>40</v>
      </c>
      <c r="N6" s="20">
        <v>50</v>
      </c>
      <c r="O6" s="20">
        <v>100</v>
      </c>
      <c r="P6" s="20">
        <v>0</v>
      </c>
      <c r="Q6" s="20">
        <v>89.92</v>
      </c>
      <c r="R6" s="21">
        <f t="shared" si="0"/>
        <v>86.522729499999997</v>
      </c>
      <c r="S6" s="20">
        <v>546</v>
      </c>
      <c r="T6" s="22" t="s">
        <v>25</v>
      </c>
      <c r="U6" s="23"/>
    </row>
    <row r="7" spans="1:21" s="10" customFormat="1" ht="29.25" customHeight="1">
      <c r="A7" s="27" t="s">
        <v>346</v>
      </c>
      <c r="B7" s="20" t="s">
        <v>225</v>
      </c>
      <c r="C7" s="20" t="s">
        <v>106</v>
      </c>
      <c r="D7" s="20">
        <v>94.9251</v>
      </c>
      <c r="E7" s="20">
        <v>95.452200000000005</v>
      </c>
      <c r="F7" s="28" t="s">
        <v>226</v>
      </c>
      <c r="G7" s="20">
        <v>95.235399999999998</v>
      </c>
      <c r="H7" s="20" t="s">
        <v>227</v>
      </c>
      <c r="I7" s="20">
        <v>90.202299999999994</v>
      </c>
      <c r="J7" s="20" t="s">
        <v>228</v>
      </c>
      <c r="K7" s="20">
        <v>99.223299999999995</v>
      </c>
      <c r="L7" s="20">
        <v>0</v>
      </c>
      <c r="M7" s="20">
        <v>40</v>
      </c>
      <c r="N7" s="20">
        <v>30</v>
      </c>
      <c r="O7" s="20">
        <v>100</v>
      </c>
      <c r="P7" s="20">
        <v>0</v>
      </c>
      <c r="Q7" s="20">
        <v>92.08</v>
      </c>
      <c r="R7" s="21">
        <f t="shared" si="0"/>
        <v>85.766759499999992</v>
      </c>
      <c r="S7" s="20">
        <v>568</v>
      </c>
      <c r="T7" s="22" t="s">
        <v>25</v>
      </c>
      <c r="U7" s="23"/>
    </row>
    <row r="8" spans="1:21" ht="29.25" customHeight="1">
      <c r="A8" s="29" t="s">
        <v>347</v>
      </c>
      <c r="B8" s="25" t="s">
        <v>229</v>
      </c>
      <c r="C8" s="25" t="s">
        <v>106</v>
      </c>
      <c r="D8" s="25">
        <v>95.189499999999995</v>
      </c>
      <c r="E8" s="25">
        <v>96.496399999999994</v>
      </c>
      <c r="F8" s="25">
        <v>98.241500000000002</v>
      </c>
      <c r="G8" s="25">
        <v>96.642499999999998</v>
      </c>
      <c r="H8" s="25" t="s">
        <v>222</v>
      </c>
      <c r="I8" s="20">
        <v>89.845699999999994</v>
      </c>
      <c r="J8" s="25" t="s">
        <v>227</v>
      </c>
      <c r="K8" s="25">
        <v>96.76</v>
      </c>
      <c r="L8" s="25">
        <v>0</v>
      </c>
      <c r="M8" s="25">
        <v>30</v>
      </c>
      <c r="N8" s="25">
        <v>50</v>
      </c>
      <c r="O8" s="25">
        <v>100</v>
      </c>
      <c r="P8" s="25">
        <v>0</v>
      </c>
      <c r="Q8" s="25">
        <v>91.16</v>
      </c>
      <c r="R8" s="21">
        <f t="shared" si="0"/>
        <v>85.436989999999994</v>
      </c>
      <c r="S8" s="25">
        <v>539</v>
      </c>
      <c r="T8" s="22" t="s">
        <v>25</v>
      </c>
      <c r="U8" s="23"/>
    </row>
    <row r="9" spans="1:21" ht="29.25" customHeight="1">
      <c r="A9" s="24" t="s">
        <v>348</v>
      </c>
      <c r="B9" s="25" t="s">
        <v>230</v>
      </c>
      <c r="C9" s="25" t="s">
        <v>106</v>
      </c>
      <c r="D9" s="25">
        <v>95.414100000000005</v>
      </c>
      <c r="E9" s="25">
        <v>95.346299999999999</v>
      </c>
      <c r="F9" s="25">
        <v>93.985799999999998</v>
      </c>
      <c r="G9" s="25">
        <v>94.915400000000005</v>
      </c>
      <c r="H9" s="25" t="s">
        <v>216</v>
      </c>
      <c r="I9" s="20">
        <v>90.291399999999996</v>
      </c>
      <c r="J9" s="25" t="s">
        <v>231</v>
      </c>
      <c r="K9" s="25">
        <v>98.227999999999994</v>
      </c>
      <c r="L9" s="25">
        <v>0</v>
      </c>
      <c r="M9" s="25">
        <v>40</v>
      </c>
      <c r="N9" s="25">
        <v>30</v>
      </c>
      <c r="O9" s="25">
        <v>100</v>
      </c>
      <c r="P9" s="25">
        <v>0</v>
      </c>
      <c r="Q9" s="25">
        <v>90</v>
      </c>
      <c r="R9" s="21">
        <f t="shared" si="0"/>
        <v>85.377399999999994</v>
      </c>
      <c r="S9" s="25">
        <v>568</v>
      </c>
      <c r="T9" s="22" t="s">
        <v>25</v>
      </c>
      <c r="U9" s="23"/>
    </row>
    <row r="10" spans="1:21" s="12" customFormat="1" ht="29.25" customHeight="1">
      <c r="A10" s="27" t="s">
        <v>349</v>
      </c>
      <c r="B10" s="20" t="s">
        <v>232</v>
      </c>
      <c r="C10" s="20" t="s">
        <v>106</v>
      </c>
      <c r="D10" s="20">
        <v>96.849000000000004</v>
      </c>
      <c r="E10" s="20">
        <v>91.980699999999999</v>
      </c>
      <c r="F10" s="20">
        <v>98.725999999999999</v>
      </c>
      <c r="G10" s="20">
        <v>95.851900000000001</v>
      </c>
      <c r="H10" s="30">
        <v>4.47761194029851E-2</v>
      </c>
      <c r="I10" s="20">
        <v>87.606800000000007</v>
      </c>
      <c r="J10" s="31">
        <v>0.238805970149254</v>
      </c>
      <c r="K10" s="20">
        <v>99.623800000000003</v>
      </c>
      <c r="L10" s="20">
        <v>0</v>
      </c>
      <c r="M10" s="20">
        <v>70</v>
      </c>
      <c r="N10" s="20">
        <v>100</v>
      </c>
      <c r="O10" s="20">
        <v>100</v>
      </c>
      <c r="P10" s="20">
        <v>0</v>
      </c>
      <c r="Q10" s="20">
        <v>91.56</v>
      </c>
      <c r="R10" s="21">
        <f t="shared" si="0"/>
        <v>85.346716999999998</v>
      </c>
      <c r="S10" s="20">
        <v>581</v>
      </c>
      <c r="T10" s="22" t="s">
        <v>64</v>
      </c>
      <c r="U10" s="23"/>
    </row>
    <row r="11" spans="1:21" s="12" customFormat="1" ht="29.25" customHeight="1">
      <c r="A11" s="27" t="s">
        <v>350</v>
      </c>
      <c r="B11" s="20" t="s">
        <v>233</v>
      </c>
      <c r="C11" s="20" t="s">
        <v>23</v>
      </c>
      <c r="D11" s="20">
        <v>92.613600000000005</v>
      </c>
      <c r="E11" s="20">
        <v>96.756100000000004</v>
      </c>
      <c r="F11" s="20">
        <v>96.319000000000003</v>
      </c>
      <c r="G11" s="20">
        <v>95.229600000000005</v>
      </c>
      <c r="H11" s="20" t="s">
        <v>234</v>
      </c>
      <c r="I11" s="20">
        <v>88.351699999999994</v>
      </c>
      <c r="J11" s="20" t="s">
        <v>221</v>
      </c>
      <c r="K11" s="20">
        <v>99.393299999999996</v>
      </c>
      <c r="L11" s="20">
        <v>0</v>
      </c>
      <c r="M11" s="20">
        <v>80</v>
      </c>
      <c r="N11" s="20">
        <v>50</v>
      </c>
      <c r="O11" s="20">
        <v>100</v>
      </c>
      <c r="P11" s="20">
        <v>0</v>
      </c>
      <c r="Q11" s="20">
        <v>89.8</v>
      </c>
      <c r="R11" s="21">
        <f t="shared" si="0"/>
        <v>84.895089499999983</v>
      </c>
      <c r="S11" s="20">
        <v>472</v>
      </c>
      <c r="T11" s="22" t="s">
        <v>25</v>
      </c>
      <c r="U11" s="23" t="s">
        <v>235</v>
      </c>
    </row>
    <row r="12" spans="1:21" s="12" customFormat="1" ht="29.25" customHeight="1">
      <c r="A12" s="27" t="s">
        <v>351</v>
      </c>
      <c r="B12" s="20" t="s">
        <v>236</v>
      </c>
      <c r="C12" s="20" t="s">
        <v>23</v>
      </c>
      <c r="D12" s="20">
        <v>92.5471</v>
      </c>
      <c r="E12" s="20">
        <v>94.187600000000003</v>
      </c>
      <c r="F12" s="20">
        <v>90.438299999999998</v>
      </c>
      <c r="G12" s="20">
        <v>92.391000000000005</v>
      </c>
      <c r="H12" s="20" t="s">
        <v>237</v>
      </c>
      <c r="I12" s="20">
        <v>89.545000000000002</v>
      </c>
      <c r="J12" s="20" t="s">
        <v>234</v>
      </c>
      <c r="K12" s="20">
        <v>93.322500000000005</v>
      </c>
      <c r="L12" s="20">
        <v>0</v>
      </c>
      <c r="M12" s="20">
        <v>60</v>
      </c>
      <c r="N12" s="20">
        <v>30</v>
      </c>
      <c r="O12" s="20">
        <v>100</v>
      </c>
      <c r="P12" s="20">
        <v>0</v>
      </c>
      <c r="Q12" s="20">
        <v>89.08</v>
      </c>
      <c r="R12" s="21">
        <f t="shared" si="0"/>
        <v>84.888137499999999</v>
      </c>
      <c r="S12" s="20">
        <v>507</v>
      </c>
      <c r="T12" s="22" t="s">
        <v>64</v>
      </c>
      <c r="U12" s="23"/>
    </row>
    <row r="13" spans="1:21" s="12" customFormat="1" ht="29.25" customHeight="1">
      <c r="A13" s="27" t="s">
        <v>352</v>
      </c>
      <c r="B13" s="20" t="s">
        <v>238</v>
      </c>
      <c r="C13" s="20" t="s">
        <v>23</v>
      </c>
      <c r="D13" s="20">
        <v>95.191599999999994</v>
      </c>
      <c r="E13" s="20">
        <v>96.326400000000007</v>
      </c>
      <c r="F13" s="20">
        <v>95.373800000000003</v>
      </c>
      <c r="G13" s="20">
        <v>95.630600000000001</v>
      </c>
      <c r="H13" s="20" t="s">
        <v>239</v>
      </c>
      <c r="I13" s="20">
        <v>90.262799999999999</v>
      </c>
      <c r="J13" s="20" t="s">
        <v>239</v>
      </c>
      <c r="K13" s="20">
        <v>99.26</v>
      </c>
      <c r="L13" s="20">
        <v>0</v>
      </c>
      <c r="M13" s="20">
        <v>40</v>
      </c>
      <c r="N13" s="20">
        <v>0</v>
      </c>
      <c r="O13" s="20">
        <v>100</v>
      </c>
      <c r="P13" s="20">
        <v>0</v>
      </c>
      <c r="Q13" s="20">
        <v>89.6</v>
      </c>
      <c r="R13" s="21">
        <f t="shared" si="0"/>
        <v>84.838859999999983</v>
      </c>
      <c r="S13" s="20">
        <v>561</v>
      </c>
      <c r="T13" s="22" t="s">
        <v>64</v>
      </c>
      <c r="U13" s="23"/>
    </row>
    <row r="14" spans="1:21" s="12" customFormat="1" ht="29.25" customHeight="1">
      <c r="A14" s="27" t="s">
        <v>353</v>
      </c>
      <c r="B14" s="20" t="s">
        <v>240</v>
      </c>
      <c r="C14" s="20" t="s">
        <v>23</v>
      </c>
      <c r="D14" s="20">
        <v>86.890299999999996</v>
      </c>
      <c r="E14" s="20">
        <v>90.948499999999996</v>
      </c>
      <c r="F14" s="20">
        <v>93.464699999999993</v>
      </c>
      <c r="G14" s="20">
        <v>90.4345</v>
      </c>
      <c r="H14" s="20" t="s">
        <v>241</v>
      </c>
      <c r="I14" s="20">
        <v>82.821600000000004</v>
      </c>
      <c r="J14" s="20" t="s">
        <v>242</v>
      </c>
      <c r="K14" s="20">
        <v>95.41</v>
      </c>
      <c r="L14" s="20">
        <v>100</v>
      </c>
      <c r="M14" s="20">
        <v>90</v>
      </c>
      <c r="N14" s="20">
        <v>100</v>
      </c>
      <c r="O14" s="20">
        <v>100</v>
      </c>
      <c r="P14" s="20">
        <v>0</v>
      </c>
      <c r="Q14" s="20">
        <v>88.88</v>
      </c>
      <c r="R14" s="21">
        <f t="shared" si="0"/>
        <v>84.671069999999986</v>
      </c>
      <c r="S14" s="20">
        <v>432</v>
      </c>
      <c r="T14" s="22" t="s">
        <v>25</v>
      </c>
      <c r="U14" s="23" t="s">
        <v>235</v>
      </c>
    </row>
    <row r="15" spans="1:21" s="12" customFormat="1" ht="29.25" customHeight="1">
      <c r="A15" s="27" t="s">
        <v>313</v>
      </c>
      <c r="B15" s="20" t="s">
        <v>243</v>
      </c>
      <c r="C15" s="20" t="s">
        <v>23</v>
      </c>
      <c r="D15" s="20">
        <v>91.733199999999997</v>
      </c>
      <c r="E15" s="20">
        <v>89.947400000000002</v>
      </c>
      <c r="F15" s="20">
        <v>89.179100000000005</v>
      </c>
      <c r="G15" s="20">
        <v>90.287000000000006</v>
      </c>
      <c r="H15" s="20" t="s">
        <v>244</v>
      </c>
      <c r="I15" s="20">
        <v>88.757999999999996</v>
      </c>
      <c r="J15" s="20" t="s">
        <v>245</v>
      </c>
      <c r="K15" s="20">
        <v>90.627700000000004</v>
      </c>
      <c r="L15" s="20"/>
      <c r="M15" s="20">
        <v>80</v>
      </c>
      <c r="N15" s="20">
        <v>0</v>
      </c>
      <c r="O15" s="20">
        <v>100</v>
      </c>
      <c r="P15" s="20">
        <v>0</v>
      </c>
      <c r="Q15" s="20">
        <v>88.64</v>
      </c>
      <c r="R15" s="21">
        <f t="shared" si="0"/>
        <v>84.05441549999999</v>
      </c>
      <c r="S15" s="20">
        <v>534</v>
      </c>
      <c r="T15" s="22" t="s">
        <v>64</v>
      </c>
      <c r="U15" s="23"/>
    </row>
    <row r="16" spans="1:21" s="12" customFormat="1" ht="29.25" customHeight="1">
      <c r="A16" s="27" t="s">
        <v>354</v>
      </c>
      <c r="B16" s="20" t="s">
        <v>246</v>
      </c>
      <c r="C16" s="20" t="s">
        <v>23</v>
      </c>
      <c r="D16" s="20">
        <v>92.538600000000002</v>
      </c>
      <c r="E16" s="32">
        <v>93.147999999999996</v>
      </c>
      <c r="F16" s="20">
        <v>92.886700000000005</v>
      </c>
      <c r="G16" s="20">
        <v>92.857799999999997</v>
      </c>
      <c r="H16" s="20" t="s">
        <v>247</v>
      </c>
      <c r="I16" s="20">
        <v>88.609099999999998</v>
      </c>
      <c r="J16" s="20" t="s">
        <v>224</v>
      </c>
      <c r="K16" s="20">
        <v>96.5167</v>
      </c>
      <c r="L16" s="20">
        <v>0</v>
      </c>
      <c r="M16" s="20">
        <v>90</v>
      </c>
      <c r="N16" s="20">
        <v>30</v>
      </c>
      <c r="O16" s="20">
        <v>5</v>
      </c>
      <c r="P16" s="20">
        <v>0</v>
      </c>
      <c r="Q16" s="20">
        <v>87.72</v>
      </c>
      <c r="R16" s="21">
        <f t="shared" si="0"/>
        <v>83.732820499999988</v>
      </c>
      <c r="S16" s="20">
        <v>482</v>
      </c>
      <c r="T16" s="22" t="s">
        <v>25</v>
      </c>
      <c r="U16" s="23" t="s">
        <v>235</v>
      </c>
    </row>
    <row r="17" spans="1:21" s="13" customFormat="1" ht="29.25" customHeight="1">
      <c r="A17" s="24" t="s">
        <v>355</v>
      </c>
      <c r="B17" s="25" t="s">
        <v>249</v>
      </c>
      <c r="C17" s="25" t="s">
        <v>106</v>
      </c>
      <c r="D17" s="25">
        <v>94.011300000000006</v>
      </c>
      <c r="E17" s="25">
        <v>91.292000000000002</v>
      </c>
      <c r="F17" s="25">
        <v>94.680400000000006</v>
      </c>
      <c r="G17" s="25">
        <v>93.3279</v>
      </c>
      <c r="H17" s="20" t="s">
        <v>250</v>
      </c>
      <c r="I17" s="20">
        <v>85.406199999999998</v>
      </c>
      <c r="J17" s="25" t="s">
        <v>251</v>
      </c>
      <c r="K17" s="25">
        <v>98.883799999999994</v>
      </c>
      <c r="L17" s="25">
        <v>0</v>
      </c>
      <c r="M17" s="25">
        <v>60</v>
      </c>
      <c r="N17" s="25">
        <v>30</v>
      </c>
      <c r="O17" s="25">
        <v>100</v>
      </c>
      <c r="P17" s="25">
        <v>0</v>
      </c>
      <c r="Q17" s="25">
        <v>84.52</v>
      </c>
      <c r="R17" s="21">
        <f t="shared" si="0"/>
        <v>81.116796999999991</v>
      </c>
      <c r="S17" s="25">
        <v>509</v>
      </c>
      <c r="T17" s="22" t="s">
        <v>25</v>
      </c>
      <c r="U17" s="23" t="s">
        <v>60</v>
      </c>
    </row>
    <row r="18" spans="1:21" s="13" customFormat="1" ht="29.25" customHeight="1">
      <c r="A18" s="24" t="s">
        <v>356</v>
      </c>
      <c r="B18" s="25" t="s">
        <v>252</v>
      </c>
      <c r="C18" s="25" t="s">
        <v>23</v>
      </c>
      <c r="D18" s="25">
        <v>94.435299999999998</v>
      </c>
      <c r="E18" s="25">
        <v>92.064099999999996</v>
      </c>
      <c r="F18" s="25">
        <v>92.264700000000005</v>
      </c>
      <c r="G18" s="25">
        <v>92.921400000000006</v>
      </c>
      <c r="H18" s="25" t="s">
        <v>248</v>
      </c>
      <c r="I18" s="20">
        <v>84.101100000000002</v>
      </c>
      <c r="J18" s="25" t="s">
        <v>253</v>
      </c>
      <c r="K18" s="25">
        <v>96.671999999999997</v>
      </c>
      <c r="L18" s="25">
        <v>0</v>
      </c>
      <c r="M18" s="25">
        <v>80</v>
      </c>
      <c r="N18" s="25">
        <v>0</v>
      </c>
      <c r="O18" s="25">
        <v>100</v>
      </c>
      <c r="P18" s="25">
        <v>0</v>
      </c>
      <c r="Q18" s="25">
        <v>86</v>
      </c>
      <c r="R18" s="21">
        <f t="shared" si="0"/>
        <v>80.330849999999998</v>
      </c>
      <c r="S18" s="25">
        <v>431</v>
      </c>
      <c r="T18" s="22"/>
      <c r="U18" s="23" t="s">
        <v>145</v>
      </c>
    </row>
    <row r="19" spans="1:21" s="13" customFormat="1" ht="29.25" customHeight="1">
      <c r="A19" s="24" t="s">
        <v>356</v>
      </c>
      <c r="B19" s="25" t="s">
        <v>254</v>
      </c>
      <c r="C19" s="25" t="s">
        <v>23</v>
      </c>
      <c r="D19" s="25">
        <v>88.951499999999996</v>
      </c>
      <c r="E19" s="25">
        <v>90.085400000000007</v>
      </c>
      <c r="F19" s="24" t="s">
        <v>255</v>
      </c>
      <c r="G19" s="25">
        <v>89.493300000000005</v>
      </c>
      <c r="H19" s="25" t="s">
        <v>256</v>
      </c>
      <c r="I19" s="20">
        <v>81.934299999999993</v>
      </c>
      <c r="J19" s="25" t="s">
        <v>257</v>
      </c>
      <c r="K19" s="24" t="s">
        <v>258</v>
      </c>
      <c r="L19" s="25">
        <v>0</v>
      </c>
      <c r="M19" s="25">
        <v>40</v>
      </c>
      <c r="N19" s="25">
        <v>0</v>
      </c>
      <c r="O19" s="25">
        <v>100</v>
      </c>
      <c r="P19" s="25">
        <v>0</v>
      </c>
      <c r="Q19" s="25">
        <v>82.24</v>
      </c>
      <c r="R19" s="21">
        <f t="shared" si="0"/>
        <v>77.44220949999999</v>
      </c>
      <c r="S19" s="25">
        <v>449</v>
      </c>
      <c r="T19" s="22"/>
      <c r="U19" s="23" t="s">
        <v>145</v>
      </c>
    </row>
    <row r="20" spans="1:21" s="13" customFormat="1" ht="29.25" customHeight="1">
      <c r="A20" s="24" t="s">
        <v>357</v>
      </c>
      <c r="B20" s="25" t="s">
        <v>259</v>
      </c>
      <c r="C20" s="25" t="s">
        <v>23</v>
      </c>
      <c r="D20" s="25">
        <v>89.227400000000003</v>
      </c>
      <c r="E20" s="25">
        <v>90.796000000000006</v>
      </c>
      <c r="F20" s="25">
        <v>90.923199999999994</v>
      </c>
      <c r="G20" s="25">
        <v>90.3155</v>
      </c>
      <c r="H20" s="25" t="s">
        <v>260</v>
      </c>
      <c r="I20" s="20">
        <v>81.634699999999995</v>
      </c>
      <c r="J20" s="25" t="s">
        <v>261</v>
      </c>
      <c r="K20" s="25">
        <v>98.406700000000001</v>
      </c>
      <c r="L20" s="25">
        <v>0</v>
      </c>
      <c r="M20" s="25">
        <v>40</v>
      </c>
      <c r="N20" s="25">
        <v>0</v>
      </c>
      <c r="O20" s="25">
        <v>5</v>
      </c>
      <c r="P20" s="25">
        <v>0</v>
      </c>
      <c r="Q20" s="25">
        <v>86.4</v>
      </c>
      <c r="R20" s="21">
        <f t="shared" si="0"/>
        <v>77.401890499999993</v>
      </c>
      <c r="S20" s="25">
        <v>471</v>
      </c>
      <c r="T20" s="22" t="s">
        <v>64</v>
      </c>
      <c r="U20" s="23"/>
    </row>
    <row r="23" spans="1:21" ht="18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5"/>
      <c r="S23" s="34"/>
    </row>
    <row r="24" spans="1:21" ht="18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/>
      <c r="S24" s="34"/>
    </row>
  </sheetData>
  <autoFilter ref="A1:S20"/>
  <sortState ref="A1:AE25">
    <sortCondition descending="1" ref="R1"/>
  </sortState>
  <phoneticPr fontId="15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ColWidth="9" defaultRowHeight="29.25" customHeight="1"/>
  <cols>
    <col min="1" max="1" width="17.625" customWidth="1"/>
    <col min="4" max="4" width="31" customWidth="1"/>
    <col min="5" max="5" width="11.625" customWidth="1"/>
  </cols>
  <sheetData>
    <row r="1" spans="1:6" ht="29.25" customHeight="1">
      <c r="A1" s="1" t="s">
        <v>263</v>
      </c>
      <c r="B1" s="1" t="s">
        <v>262</v>
      </c>
      <c r="C1" s="1" t="s">
        <v>264</v>
      </c>
      <c r="D1" s="1" t="s">
        <v>265</v>
      </c>
      <c r="E1" s="1" t="s">
        <v>266</v>
      </c>
      <c r="F1" s="1" t="s">
        <v>20</v>
      </c>
    </row>
    <row r="2" spans="1:6" ht="29.25" customHeight="1">
      <c r="A2" s="2" t="s">
        <v>324</v>
      </c>
      <c r="B2" s="2" t="s">
        <v>267</v>
      </c>
      <c r="C2" s="3" t="s">
        <v>23</v>
      </c>
      <c r="D2" s="4" t="s">
        <v>268</v>
      </c>
      <c r="E2" s="5">
        <v>96.133333333333297</v>
      </c>
      <c r="F2" s="6" t="s">
        <v>25</v>
      </c>
    </row>
    <row r="3" spans="1:6" ht="29.25" customHeight="1">
      <c r="A3" s="2" t="s">
        <v>358</v>
      </c>
      <c r="B3" s="2" t="s">
        <v>269</v>
      </c>
      <c r="C3" s="3" t="s">
        <v>23</v>
      </c>
      <c r="D3" s="4" t="s">
        <v>268</v>
      </c>
      <c r="E3" s="5">
        <v>94.3333333333333</v>
      </c>
      <c r="F3" s="6" t="s">
        <v>25</v>
      </c>
    </row>
    <row r="4" spans="1:6" ht="29.25" customHeight="1">
      <c r="A4" s="2" t="s">
        <v>330</v>
      </c>
      <c r="B4" s="2" t="s">
        <v>270</v>
      </c>
      <c r="C4" s="3" t="s">
        <v>23</v>
      </c>
      <c r="D4" s="4" t="s">
        <v>268</v>
      </c>
      <c r="E4" s="5">
        <v>94</v>
      </c>
      <c r="F4" s="6" t="s">
        <v>25</v>
      </c>
    </row>
    <row r="5" spans="1:6" ht="29.25" customHeight="1">
      <c r="A5" s="2" t="s">
        <v>339</v>
      </c>
      <c r="B5" s="2" t="s">
        <v>271</v>
      </c>
      <c r="C5" s="3" t="s">
        <v>23</v>
      </c>
      <c r="D5" s="4" t="s">
        <v>268</v>
      </c>
      <c r="E5" s="5">
        <v>93.6666666666667</v>
      </c>
      <c r="F5" s="6" t="s">
        <v>25</v>
      </c>
    </row>
    <row r="6" spans="1:6" ht="29.25" customHeight="1">
      <c r="A6" s="2" t="s">
        <v>359</v>
      </c>
      <c r="B6" s="2" t="s">
        <v>272</v>
      </c>
      <c r="C6" s="3" t="s">
        <v>23</v>
      </c>
      <c r="D6" s="4" t="s">
        <v>268</v>
      </c>
      <c r="E6" s="5">
        <v>93.066666666666706</v>
      </c>
      <c r="F6" s="6" t="s">
        <v>25</v>
      </c>
    </row>
    <row r="7" spans="1:6" ht="29.25" customHeight="1">
      <c r="A7" s="2" t="s">
        <v>360</v>
      </c>
      <c r="B7" s="3" t="s">
        <v>273</v>
      </c>
      <c r="C7" s="3" t="s">
        <v>106</v>
      </c>
      <c r="D7" s="4" t="s">
        <v>268</v>
      </c>
      <c r="E7" s="5">
        <v>93.066666666666706</v>
      </c>
      <c r="F7" s="6" t="s">
        <v>25</v>
      </c>
    </row>
    <row r="8" spans="1:6" ht="29.25" customHeight="1">
      <c r="A8" s="2" t="s">
        <v>361</v>
      </c>
      <c r="B8" s="2" t="s">
        <v>274</v>
      </c>
      <c r="C8" s="3" t="s">
        <v>23</v>
      </c>
      <c r="D8" s="4" t="s">
        <v>268</v>
      </c>
      <c r="E8" s="5">
        <v>89.533333333333303</v>
      </c>
      <c r="F8" s="6" t="s">
        <v>25</v>
      </c>
    </row>
    <row r="9" spans="1:6" ht="29.25" customHeight="1">
      <c r="A9" s="2" t="s">
        <v>362</v>
      </c>
      <c r="B9" s="2" t="s">
        <v>275</v>
      </c>
      <c r="C9" s="3" t="s">
        <v>106</v>
      </c>
      <c r="D9" s="4" t="s">
        <v>276</v>
      </c>
      <c r="E9" s="5">
        <v>94</v>
      </c>
      <c r="F9" s="6" t="s">
        <v>25</v>
      </c>
    </row>
    <row r="10" spans="1:6" ht="29.25" customHeight="1">
      <c r="A10" s="2" t="s">
        <v>311</v>
      </c>
      <c r="B10" s="2" t="s">
        <v>277</v>
      </c>
      <c r="C10" s="3" t="s">
        <v>23</v>
      </c>
      <c r="D10" s="4" t="s">
        <v>276</v>
      </c>
      <c r="E10" s="5">
        <v>93.133333333333297</v>
      </c>
      <c r="F10" s="6" t="s">
        <v>25</v>
      </c>
    </row>
    <row r="11" spans="1:6" ht="29.25" customHeight="1">
      <c r="A11" s="2" t="s">
        <v>363</v>
      </c>
      <c r="B11" s="2" t="s">
        <v>278</v>
      </c>
      <c r="C11" s="3" t="s">
        <v>23</v>
      </c>
      <c r="D11" s="4" t="s">
        <v>276</v>
      </c>
      <c r="E11" s="5">
        <v>92.2</v>
      </c>
      <c r="F11" s="6" t="s">
        <v>25</v>
      </c>
    </row>
    <row r="12" spans="1:6" ht="29.25" customHeight="1">
      <c r="A12" s="2" t="s">
        <v>350</v>
      </c>
      <c r="B12" s="2" t="s">
        <v>279</v>
      </c>
      <c r="C12" s="3" t="s">
        <v>23</v>
      </c>
      <c r="D12" s="4" t="s">
        <v>276</v>
      </c>
      <c r="E12" s="5">
        <v>92</v>
      </c>
      <c r="F12" s="6" t="s">
        <v>25</v>
      </c>
    </row>
    <row r="13" spans="1:6" ht="29.25" customHeight="1">
      <c r="A13" s="2" t="s">
        <v>290</v>
      </c>
      <c r="B13" s="3" t="s">
        <v>280</v>
      </c>
      <c r="C13" s="3" t="s">
        <v>23</v>
      </c>
      <c r="D13" s="4" t="s">
        <v>276</v>
      </c>
      <c r="E13" s="5">
        <v>90.6</v>
      </c>
      <c r="F13" s="6" t="s">
        <v>25</v>
      </c>
    </row>
    <row r="14" spans="1:6" ht="29.25" customHeight="1">
      <c r="A14" s="2" t="s">
        <v>364</v>
      </c>
      <c r="B14" s="2" t="s">
        <v>281</v>
      </c>
      <c r="C14" s="3" t="s">
        <v>23</v>
      </c>
      <c r="D14" s="4" t="s">
        <v>276</v>
      </c>
      <c r="E14" s="5">
        <v>89.3333333333333</v>
      </c>
      <c r="F14" s="6" t="s">
        <v>25</v>
      </c>
    </row>
    <row r="15" spans="1:6" ht="29.25" customHeight="1">
      <c r="A15" s="2" t="s">
        <v>365</v>
      </c>
      <c r="B15" s="2" t="s">
        <v>282</v>
      </c>
      <c r="C15" s="3" t="s">
        <v>106</v>
      </c>
      <c r="D15" s="7" t="s">
        <v>283</v>
      </c>
      <c r="E15" s="5">
        <v>90.4</v>
      </c>
      <c r="F15" s="6" t="s">
        <v>25</v>
      </c>
    </row>
    <row r="16" spans="1:6" ht="29.25" customHeight="1">
      <c r="A16" s="2" t="s">
        <v>366</v>
      </c>
      <c r="B16" s="2" t="s">
        <v>284</v>
      </c>
      <c r="C16" s="3" t="s">
        <v>23</v>
      </c>
      <c r="D16" s="4" t="s">
        <v>285</v>
      </c>
      <c r="E16" s="5">
        <v>91.2</v>
      </c>
      <c r="F16" s="6" t="s">
        <v>25</v>
      </c>
    </row>
    <row r="17" spans="1:6" ht="29.25" customHeight="1">
      <c r="A17" s="2" t="s">
        <v>367</v>
      </c>
      <c r="B17" s="2" t="s">
        <v>286</v>
      </c>
      <c r="C17" s="3" t="s">
        <v>23</v>
      </c>
      <c r="D17" s="4" t="s">
        <v>285</v>
      </c>
      <c r="E17" s="5">
        <v>89.733333333333306</v>
      </c>
      <c r="F17" s="6" t="s">
        <v>25</v>
      </c>
    </row>
  </sheetData>
  <autoFilter ref="E1:E17"/>
  <sortState ref="A2:G17">
    <sortCondition descending="1" ref="D2"/>
  </sortState>
  <phoneticPr fontId="15" type="noConversion"/>
  <conditionalFormatting sqref="B16">
    <cfRule type="duplicateValues" dxfId="2" priority="2"/>
  </conditionalFormatting>
  <conditionalFormatting sqref="A2:A17">
    <cfRule type="duplicateValues" dxfId="1" priority="1"/>
  </conditionalFormatting>
  <conditionalFormatting sqref="B2:B6 B8:B9 B11:B15 B17">
    <cfRule type="duplicateValues" dxfId="0" priority="3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理论物理基地班</vt:lpstr>
      <vt:lpstr>理论物理普通班</vt:lpstr>
      <vt:lpstr>磁学基地班</vt:lpstr>
      <vt:lpstr>磁学普通班</vt:lpstr>
      <vt:lpstr>电材基地班</vt:lpstr>
      <vt:lpstr>电材普通班</vt:lpstr>
      <vt:lpstr>金属班</vt:lpstr>
      <vt:lpstr>微电子</vt:lpstr>
      <vt:lpstr>本研贯通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 fffff</dc:creator>
  <cp:lastModifiedBy>zk fffff</cp:lastModifiedBy>
  <cp:lastPrinted>2025-09-04T02:29:00Z</cp:lastPrinted>
  <dcterms:created xsi:type="dcterms:W3CDTF">2015-06-05T18:19:00Z</dcterms:created>
  <dcterms:modified xsi:type="dcterms:W3CDTF">2026-09-12T12:30:05Z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AB1788227BC94E19A6CE69C208EA5851_13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