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兰州大学资料（fzk）\2025秋\通知\2025推免\"/>
    </mc:Choice>
  </mc:AlternateContent>
  <bookViews>
    <workbookView xWindow="28680" yWindow="-120" windowWidth="29040" windowHeight="15840"/>
  </bookViews>
  <sheets>
    <sheet name="微电子" sheetId="10" r:id="rId1"/>
    <sheet name="理论物理基地班" sheetId="11" r:id="rId2"/>
    <sheet name="理论物理普通班" sheetId="9" r:id="rId3"/>
    <sheet name="磁学基地班" sheetId="1" r:id="rId4"/>
    <sheet name="磁学普通班" sheetId="5" r:id="rId5"/>
    <sheet name="电材基地班" sheetId="2" r:id="rId6"/>
    <sheet name="电材普通班" sheetId="4" r:id="rId7"/>
    <sheet name="金属" sheetId="6" r:id="rId8"/>
    <sheet name="本研贯通" sheetId="12" r:id="rId9"/>
  </sheets>
  <definedNames>
    <definedName name="_xlnm._FilterDatabase" localSheetId="3" hidden="1">磁学基地班!$A$1:$S$1</definedName>
    <definedName name="_xlnm._FilterDatabase" localSheetId="4" hidden="1">磁学普通班!$A$1:$S$1</definedName>
    <definedName name="_xlnm._FilterDatabase" localSheetId="5" hidden="1">电材基地班!$A$1:$S$1</definedName>
    <definedName name="_xlnm._FilterDatabase" localSheetId="6" hidden="1">电材普通班!$A$1:$S$1</definedName>
    <definedName name="_xlnm._FilterDatabase" localSheetId="7" hidden="1">金属!$A$1:$S$1</definedName>
    <definedName name="_xlnm._FilterDatabase" localSheetId="2" hidden="1">理论物理普通班!$A$1:$S$1</definedName>
  </definedNames>
  <calcPr calcId="162913"/>
</workbook>
</file>

<file path=xl/calcChain.xml><?xml version="1.0" encoding="utf-8"?>
<calcChain xmlns="http://schemas.openxmlformats.org/spreadsheetml/2006/main">
  <c r="Q23" i="11" l="1"/>
  <c r="Q22" i="11"/>
  <c r="Q21" i="11"/>
  <c r="Q20" i="11"/>
  <c r="Q19" i="11"/>
  <c r="Q18" i="11"/>
  <c r="Q17" i="11"/>
  <c r="Q16" i="11"/>
  <c r="Q15" i="11"/>
  <c r="Q14" i="11"/>
  <c r="Q13" i="11"/>
  <c r="J12" i="11"/>
  <c r="Q12" i="11" s="1"/>
  <c r="G12" i="11"/>
  <c r="Q11" i="11"/>
  <c r="Q10" i="11"/>
  <c r="Q9" i="11"/>
  <c r="G9" i="11"/>
  <c r="Q8" i="11"/>
  <c r="Q7" i="11"/>
  <c r="Q6" i="11"/>
  <c r="Q5" i="11"/>
  <c r="Q4" i="11"/>
  <c r="Q3" i="11"/>
  <c r="Q2" i="11"/>
  <c r="Q20" i="10"/>
  <c r="Q19" i="10"/>
  <c r="Q18" i="10"/>
  <c r="Q17" i="10"/>
  <c r="Q16" i="10"/>
  <c r="Q15" i="10"/>
  <c r="G15" i="10"/>
  <c r="Q14" i="10"/>
  <c r="Q13" i="10"/>
  <c r="Q12" i="10"/>
  <c r="Q11" i="10"/>
  <c r="Q10" i="10"/>
  <c r="Q9" i="10"/>
  <c r="Q8" i="10"/>
  <c r="Q7" i="10"/>
  <c r="Q6" i="10"/>
  <c r="Q5" i="10"/>
  <c r="Q4" i="10"/>
  <c r="G4" i="10"/>
  <c r="Q3" i="10"/>
  <c r="Q2" i="10"/>
  <c r="G2" i="10"/>
  <c r="Q3" i="6" l="1"/>
  <c r="Q4" i="6"/>
  <c r="Q6" i="6"/>
  <c r="Q5" i="6"/>
  <c r="Q7" i="6"/>
  <c r="Q2" i="6"/>
  <c r="Q6" i="4"/>
  <c r="Q10" i="4"/>
  <c r="Q4" i="4"/>
  <c r="Q7" i="4"/>
  <c r="Q3" i="4"/>
  <c r="Q8" i="4"/>
  <c r="Q2" i="4"/>
  <c r="Q5" i="4"/>
  <c r="Q11" i="4"/>
  <c r="Q13" i="4"/>
  <c r="Q12" i="4"/>
  <c r="Q9" i="4"/>
  <c r="Q13" i="2"/>
  <c r="Q10" i="2"/>
  <c r="Q12" i="2"/>
  <c r="Q11" i="2"/>
  <c r="Q5" i="2"/>
  <c r="Q2" i="2"/>
  <c r="Q4" i="2"/>
  <c r="Q6" i="2"/>
  <c r="Q3" i="2"/>
  <c r="Q8" i="2"/>
  <c r="Q7" i="2"/>
  <c r="Q9" i="2"/>
  <c r="Q10" i="5"/>
  <c r="Q15" i="5"/>
  <c r="Q13" i="5"/>
  <c r="Q14" i="5"/>
  <c r="Q6" i="5"/>
  <c r="Q2" i="5"/>
  <c r="Q7" i="5"/>
  <c r="Q12" i="5"/>
  <c r="Q3" i="5"/>
  <c r="Q5" i="5"/>
  <c r="Q4" i="5"/>
  <c r="Q11" i="5"/>
  <c r="Q9" i="5"/>
  <c r="Q8" i="5"/>
  <c r="Q3" i="1"/>
  <c r="Q9" i="1"/>
  <c r="Q10" i="1"/>
  <c r="Q8" i="1"/>
  <c r="Q4" i="1"/>
  <c r="Q6" i="1"/>
  <c r="Q2" i="1"/>
  <c r="Q5" i="1"/>
  <c r="Q11" i="1"/>
  <c r="Q7" i="1"/>
  <c r="Q7" i="9"/>
  <c r="Q2" i="9"/>
  <c r="Q4" i="9"/>
  <c r="Q5" i="9"/>
  <c r="Q6" i="9"/>
  <c r="Q3" i="9"/>
  <c r="G5" i="6" l="1"/>
  <c r="G6" i="6"/>
  <c r="G4" i="6"/>
  <c r="G3" i="6"/>
  <c r="G2" i="6"/>
  <c r="G5" i="4"/>
  <c r="G6" i="2"/>
  <c r="G13" i="2"/>
  <c r="G9" i="2"/>
</calcChain>
</file>

<file path=xl/sharedStrings.xml><?xml version="1.0" encoding="utf-8"?>
<sst xmlns="http://schemas.openxmlformats.org/spreadsheetml/2006/main" count="774" uniqueCount="388">
  <si>
    <t>学号</t>
  </si>
  <si>
    <t>姓名</t>
  </si>
  <si>
    <t>性别</t>
  </si>
  <si>
    <t>大一综合测评成绩</t>
  </si>
  <si>
    <t>大二综合测评成绩</t>
  </si>
  <si>
    <t>大三综合测评成绩</t>
  </si>
  <si>
    <t>平均综合测评成绩</t>
  </si>
  <si>
    <t>平均综合测评成绩排名</t>
  </si>
  <si>
    <t>纯成绩（必修+限选，加权平均）</t>
  </si>
  <si>
    <t>综合素质得分</t>
  </si>
  <si>
    <t>科研成果得分</t>
  </si>
  <si>
    <t>竞赛获奖得分</t>
  </si>
  <si>
    <t>科研训练情况得分</t>
  </si>
  <si>
    <t>志愿服务经历得分</t>
  </si>
  <si>
    <t>国际组织实习经历</t>
  </si>
  <si>
    <t>科研潜力综合考察</t>
  </si>
  <si>
    <t>总成绩</t>
  </si>
  <si>
    <t>总成绩名次</t>
  </si>
  <si>
    <t>四级最高分数</t>
  </si>
  <si>
    <t>邓一</t>
  </si>
  <si>
    <t>男</t>
  </si>
  <si>
    <t>钟雨婷</t>
  </si>
  <si>
    <t>女</t>
  </si>
  <si>
    <t>7/96</t>
  </si>
  <si>
    <t>贾欢欢</t>
  </si>
  <si>
    <t>11/96</t>
  </si>
  <si>
    <t>黄羽翔</t>
  </si>
  <si>
    <t>13/96</t>
  </si>
  <si>
    <t>荣子颀</t>
  </si>
  <si>
    <t>15/96</t>
  </si>
  <si>
    <t>320220937301</t>
  </si>
  <si>
    <t>郑程宇</t>
  </si>
  <si>
    <t>17/96</t>
  </si>
  <si>
    <t>93.9887</t>
  </si>
  <si>
    <t>王浩僮</t>
  </si>
  <si>
    <t>21/96</t>
  </si>
  <si>
    <t>韦文奇</t>
  </si>
  <si>
    <t>17/48</t>
  </si>
  <si>
    <t>伍智健</t>
  </si>
  <si>
    <t>9/96</t>
  </si>
  <si>
    <t>320220935761</t>
  </si>
  <si>
    <t>24/96</t>
  </si>
  <si>
    <t>田嘉森</t>
  </si>
  <si>
    <t>5/96</t>
  </si>
  <si>
    <t>王文凯</t>
  </si>
  <si>
    <t>12/96</t>
  </si>
  <si>
    <t>320220935780</t>
  </si>
  <si>
    <t>林欣瑜</t>
  </si>
  <si>
    <t>97.9845</t>
  </si>
  <si>
    <t>2/96</t>
  </si>
  <si>
    <t>99.3820</t>
  </si>
  <si>
    <t>320220935421</t>
  </si>
  <si>
    <t>黄征</t>
  </si>
  <si>
    <t>14/96</t>
  </si>
  <si>
    <t>李穆远</t>
  </si>
  <si>
    <t>1/96</t>
  </si>
  <si>
    <t>320220935981</t>
  </si>
  <si>
    <t>刘依林</t>
  </si>
  <si>
    <t>16/96</t>
  </si>
  <si>
    <t>320220935291</t>
  </si>
  <si>
    <t>郝铭淳</t>
  </si>
  <si>
    <t>19/96</t>
  </si>
  <si>
    <t>320220935411</t>
  </si>
  <si>
    <t>黄煜扬</t>
  </si>
  <si>
    <t>6/96</t>
  </si>
  <si>
    <t>320220936351</t>
  </si>
  <si>
    <t>孙涛</t>
  </si>
  <si>
    <t>320220934721</t>
  </si>
  <si>
    <t>安津可</t>
  </si>
  <si>
    <t>12/33</t>
  </si>
  <si>
    <t>320220947551</t>
  </si>
  <si>
    <t>成晟</t>
  </si>
  <si>
    <t>7/33</t>
  </si>
  <si>
    <t>320220935571</t>
  </si>
  <si>
    <t>李伟豪</t>
  </si>
  <si>
    <t>8/33</t>
  </si>
  <si>
    <t>李垚</t>
  </si>
  <si>
    <t>18/33</t>
  </si>
  <si>
    <t>320220936200</t>
  </si>
  <si>
    <t>钱嘉懿</t>
  </si>
  <si>
    <t>5/33</t>
  </si>
  <si>
    <t>320220907571</t>
  </si>
  <si>
    <t>王沐恺</t>
  </si>
  <si>
    <t>20/33</t>
  </si>
  <si>
    <t>320220936810</t>
  </si>
  <si>
    <t>谢言</t>
  </si>
  <si>
    <t>2/33</t>
  </si>
  <si>
    <t>320220937271</t>
  </si>
  <si>
    <t>赵小禹</t>
  </si>
  <si>
    <t>11/33</t>
  </si>
  <si>
    <t>320220935361</t>
  </si>
  <si>
    <t>胡天杨</t>
  </si>
  <si>
    <t>1/33</t>
  </si>
  <si>
    <t>320220936091</t>
  </si>
  <si>
    <t>骆俊豪</t>
  </si>
  <si>
    <t>3/33</t>
  </si>
  <si>
    <t>320220935041</t>
  </si>
  <si>
    <t>范宸瑞</t>
  </si>
  <si>
    <t>4/33</t>
  </si>
  <si>
    <t>320220935801</t>
  </si>
  <si>
    <t>林照翔</t>
  </si>
  <si>
    <t>6/33</t>
  </si>
  <si>
    <t>320210914671</t>
  </si>
  <si>
    <t>邓源</t>
  </si>
  <si>
    <t>9/33</t>
  </si>
  <si>
    <t>320220935841</t>
  </si>
  <si>
    <t>凌默</t>
  </si>
  <si>
    <t>10/33</t>
  </si>
  <si>
    <t>320220936140</t>
  </si>
  <si>
    <t>倪婧冉</t>
  </si>
  <si>
    <t>13/33</t>
  </si>
  <si>
    <t>320220947000</t>
  </si>
  <si>
    <t>14/33</t>
  </si>
  <si>
    <t>杜伟</t>
  </si>
  <si>
    <t>320220937311</t>
  </si>
  <si>
    <t>郑峻冉</t>
  </si>
  <si>
    <t>17/33</t>
  </si>
  <si>
    <t>320220934871</t>
  </si>
  <si>
    <t>陈裕阳</t>
  </si>
  <si>
    <t>19/33</t>
  </si>
  <si>
    <t>320220901571</t>
  </si>
  <si>
    <t>蒋毅成</t>
  </si>
  <si>
    <t>23/33</t>
  </si>
  <si>
    <t>320220935591</t>
  </si>
  <si>
    <t>李翔</t>
  </si>
  <si>
    <t>24/33</t>
  </si>
  <si>
    <t>320220935381</t>
  </si>
  <si>
    <t>黄浩楠</t>
  </si>
  <si>
    <t>26/33</t>
  </si>
  <si>
    <t>320220934770</t>
  </si>
  <si>
    <t>边宁</t>
  </si>
  <si>
    <t>320220937190</t>
  </si>
  <si>
    <t>张跃然</t>
  </si>
  <si>
    <t>9/45</t>
  </si>
  <si>
    <t>320220935471</t>
  </si>
  <si>
    <t>金耀东</t>
  </si>
  <si>
    <t>2/45</t>
  </si>
  <si>
    <t>320220937450</t>
  </si>
  <si>
    <t>邹馨</t>
  </si>
  <si>
    <t>3/45</t>
  </si>
  <si>
    <t>320210913871</t>
  </si>
  <si>
    <t>黄帅聪</t>
  </si>
  <si>
    <t>6/45</t>
  </si>
  <si>
    <t>320220936801</t>
  </si>
  <si>
    <t>夏鸣涛</t>
  </si>
  <si>
    <t>17/45</t>
  </si>
  <si>
    <t>320220904061</t>
  </si>
  <si>
    <t>管锦华</t>
  </si>
  <si>
    <t>11/18</t>
  </si>
  <si>
    <t>320210904831</t>
  </si>
  <si>
    <t>黄昆明</t>
  </si>
  <si>
    <t>1/18</t>
  </si>
  <si>
    <t>320220930781</t>
  </si>
  <si>
    <t>李浩武</t>
  </si>
  <si>
    <t>13/18</t>
  </si>
  <si>
    <t>320220935751</t>
  </si>
  <si>
    <t>梁焱</t>
  </si>
  <si>
    <t>10/18</t>
  </si>
  <si>
    <t>320220936021</t>
  </si>
  <si>
    <t>龙炜</t>
  </si>
  <si>
    <t>8/18</t>
  </si>
  <si>
    <t>320220930421</t>
  </si>
  <si>
    <t>肖一博</t>
  </si>
  <si>
    <t>3/18</t>
  </si>
  <si>
    <t>320220937141</t>
  </si>
  <si>
    <t>张皓然</t>
  </si>
  <si>
    <t>9/18</t>
  </si>
  <si>
    <t>320220
936711</t>
  </si>
  <si>
    <t>吴昊宇</t>
  </si>
  <si>
    <t>5/18</t>
  </si>
  <si>
    <t>320220936341</t>
  </si>
  <si>
    <t>苏裕博</t>
  </si>
  <si>
    <t>90.2097</t>
  </si>
  <si>
    <t>92.9344</t>
  </si>
  <si>
    <t>91.0271</t>
  </si>
  <si>
    <t>6/18</t>
  </si>
  <si>
    <t>320220936720</t>
  </si>
  <si>
    <t>吴金艳</t>
  </si>
  <si>
    <t>12/18</t>
  </si>
  <si>
    <t>320220935151</t>
  </si>
  <si>
    <t>葛思毅</t>
  </si>
  <si>
    <t>10/42</t>
  </si>
  <si>
    <t>320220935300</t>
  </si>
  <si>
    <t>郝一桦</t>
  </si>
  <si>
    <t>5/42</t>
  </si>
  <si>
    <t>320220935331</t>
  </si>
  <si>
    <t>何宇航</t>
  </si>
  <si>
    <t>19/42</t>
  </si>
  <si>
    <t>320220935481</t>
  </si>
  <si>
    <t>雷滋潮</t>
  </si>
  <si>
    <t>21/42</t>
  </si>
  <si>
    <t>320220936240</t>
  </si>
  <si>
    <t>任心雨</t>
  </si>
  <si>
    <t>20/42</t>
  </si>
  <si>
    <t>320220936371</t>
  </si>
  <si>
    <t>孙一丁</t>
  </si>
  <si>
    <t>15/42</t>
  </si>
  <si>
    <t>320220936421</t>
  </si>
  <si>
    <t>唐经韬</t>
  </si>
  <si>
    <t>12/42</t>
  </si>
  <si>
    <t>320220936611</t>
  </si>
  <si>
    <t>王学烽</t>
  </si>
  <si>
    <t>14/42</t>
  </si>
  <si>
    <t>320220935541</t>
  </si>
  <si>
    <t>李仁侠</t>
  </si>
  <si>
    <t>7/42</t>
  </si>
  <si>
    <t>320220937181</t>
  </si>
  <si>
    <t>张兴洋</t>
  </si>
  <si>
    <t>2/42</t>
  </si>
  <si>
    <t>320220935370</t>
  </si>
  <si>
    <t>胡心洁</t>
  </si>
  <si>
    <t>3/42</t>
  </si>
  <si>
    <t>曹天一</t>
  </si>
  <si>
    <t>91.5789</t>
  </si>
  <si>
    <t>93.4023</t>
  </si>
  <si>
    <t>91.5961</t>
  </si>
  <si>
    <t>320220935671</t>
  </si>
  <si>
    <t>李泽同</t>
  </si>
  <si>
    <t>18/42</t>
  </si>
  <si>
    <t>包一翔</t>
  </si>
  <si>
    <t>13/42</t>
  </si>
  <si>
    <t>郑荦荦</t>
  </si>
  <si>
    <t>7/18</t>
  </si>
  <si>
    <t>牛欣羽</t>
  </si>
  <si>
    <t>郭远卓</t>
  </si>
  <si>
    <t>85.6286</t>
  </si>
  <si>
    <t>86.6408</t>
  </si>
  <si>
    <t>90.3199</t>
  </si>
  <si>
    <t>14/18</t>
  </si>
  <si>
    <t>李肇伟</t>
  </si>
  <si>
    <t>陈昊</t>
  </si>
  <si>
    <t>320220947621</t>
  </si>
  <si>
    <t>郭凡</t>
  </si>
  <si>
    <t>赵国栋</t>
  </si>
  <si>
    <t>320220937380</t>
  </si>
  <si>
    <t>周洋</t>
  </si>
  <si>
    <t>2/18</t>
  </si>
  <si>
    <t>舒鑫龙</t>
  </si>
  <si>
    <t>320220937361</t>
  </si>
  <si>
    <t>周洛年</t>
  </si>
  <si>
    <t>320220936740</t>
  </si>
  <si>
    <t>吴思琪</t>
  </si>
  <si>
    <t>刘宇轩</t>
  </si>
  <si>
    <t>18/39</t>
  </si>
  <si>
    <t>戚欣欣</t>
  </si>
  <si>
    <t>6/39</t>
  </si>
  <si>
    <t>林沅龙</t>
  </si>
  <si>
    <t>85.115</t>
  </si>
  <si>
    <t>92.3008</t>
  </si>
  <si>
    <t>8/39</t>
  </si>
  <si>
    <t>郭丞朝</t>
  </si>
  <si>
    <t>5/39</t>
  </si>
  <si>
    <t>320220936051</t>
  </si>
  <si>
    <t>卢易</t>
  </si>
  <si>
    <t>4/39</t>
  </si>
  <si>
    <t>320220936380</t>
  </si>
  <si>
    <t>谭彩玲</t>
  </si>
  <si>
    <t>1/39</t>
  </si>
  <si>
    <t>320220934971</t>
  </si>
  <si>
    <t>董昉瑜</t>
  </si>
  <si>
    <t>2/39</t>
  </si>
  <si>
    <t>320220948360</t>
  </si>
  <si>
    <t>刘澄钰</t>
  </si>
  <si>
    <t>3/39</t>
  </si>
  <si>
    <t>320220935120</t>
  </si>
  <si>
    <t>高宝函</t>
  </si>
  <si>
    <t>92.3069</t>
  </si>
  <si>
    <t>7/39</t>
  </si>
  <si>
    <t>320220936320</t>
  </si>
  <si>
    <t>史梦涵</t>
  </si>
  <si>
    <t>10/39</t>
  </si>
  <si>
    <t>320220934910</t>
  </si>
  <si>
    <t>戴海容</t>
  </si>
  <si>
    <t>13/39</t>
  </si>
  <si>
    <t>320220936001</t>
  </si>
  <si>
    <t>17/39</t>
  </si>
  <si>
    <t>320220936331</t>
  </si>
  <si>
    <t>宋秋实</t>
  </si>
  <si>
    <t>1/1</t>
  </si>
  <si>
    <t>0</t>
  </si>
  <si>
    <t>100</t>
  </si>
  <si>
    <t>30</t>
  </si>
  <si>
    <t>320220936560</t>
  </si>
  <si>
    <t>王乐怡</t>
  </si>
  <si>
    <t>1/12</t>
  </si>
  <si>
    <t>320220935221</t>
  </si>
  <si>
    <t>郭凯彪</t>
  </si>
  <si>
    <t>4/12</t>
  </si>
  <si>
    <t>320220936681</t>
  </si>
  <si>
    <t>韦子涵</t>
  </si>
  <si>
    <t>6/12</t>
  </si>
  <si>
    <t>320220937070</t>
  </si>
  <si>
    <t>苑英丹</t>
  </si>
  <si>
    <t>3/12</t>
  </si>
  <si>
    <t>320210937811</t>
  </si>
  <si>
    <t>院子恒</t>
  </si>
  <si>
    <t>5/12</t>
  </si>
  <si>
    <t>袁煜卓</t>
    <phoneticPr fontId="3" type="noConversion"/>
  </si>
  <si>
    <t>任飞扬</t>
    <phoneticPr fontId="3" type="noConversion"/>
  </si>
  <si>
    <t>1/45</t>
    <phoneticPr fontId="3" type="noConversion"/>
  </si>
  <si>
    <t>320210946521</t>
    <phoneticPr fontId="3" type="noConversion"/>
  </si>
  <si>
    <t>资格推荐情况</t>
    <phoneticPr fontId="3" type="noConversion"/>
  </si>
  <si>
    <t>备注</t>
    <phoneticPr fontId="3" type="noConversion"/>
  </si>
  <si>
    <t>89.9050</t>
    <phoneticPr fontId="3" type="noConversion"/>
  </si>
  <si>
    <t>拟推荐</t>
    <phoneticPr fontId="3" type="noConversion"/>
  </si>
  <si>
    <t>学生本人放弃</t>
    <phoneticPr fontId="3" type="noConversion"/>
  </si>
  <si>
    <t>国优计划</t>
    <phoneticPr fontId="3" type="noConversion"/>
  </si>
  <si>
    <t>国优计划</t>
    <phoneticPr fontId="3" type="noConversion"/>
  </si>
  <si>
    <t>候补</t>
    <phoneticPr fontId="3" type="noConversion"/>
  </si>
  <si>
    <t>国防科工补偿计划</t>
    <phoneticPr fontId="3" type="noConversion"/>
  </si>
  <si>
    <t>候补</t>
    <phoneticPr fontId="3" type="noConversion"/>
  </si>
  <si>
    <t>学生未参加科研潜力考核</t>
    <phoneticPr fontId="3" type="noConversion"/>
  </si>
  <si>
    <t>重大项目萃英学者等</t>
    <phoneticPr fontId="3" type="noConversion"/>
  </si>
  <si>
    <t>重大项目萃英学者等</t>
    <phoneticPr fontId="3" type="noConversion"/>
  </si>
  <si>
    <t>林峻辉</t>
    <phoneticPr fontId="3" type="noConversion"/>
  </si>
  <si>
    <t>彭啸寰</t>
    <phoneticPr fontId="3" type="noConversion"/>
  </si>
  <si>
    <t>平均综合
测评成绩</t>
    <phoneticPr fontId="3" type="noConversion"/>
  </si>
  <si>
    <t>大三综合
测评成绩</t>
    <phoneticPr fontId="3" type="noConversion"/>
  </si>
  <si>
    <t>大二综合
测评成绩</t>
    <phoneticPr fontId="3" type="noConversion"/>
  </si>
  <si>
    <t>大一综合
测评成绩</t>
    <phoneticPr fontId="3" type="noConversion"/>
  </si>
  <si>
    <t>平均综合测
评成绩排名</t>
    <phoneticPr fontId="3" type="noConversion"/>
  </si>
  <si>
    <t>综合素
质得分</t>
    <phoneticPr fontId="3" type="noConversion"/>
  </si>
  <si>
    <t>科研成
果得分</t>
    <phoneticPr fontId="3" type="noConversion"/>
  </si>
  <si>
    <t>竞赛获
奖得分</t>
    <phoneticPr fontId="3" type="noConversion"/>
  </si>
  <si>
    <t>科研训练
情况得分</t>
    <phoneticPr fontId="3" type="noConversion"/>
  </si>
  <si>
    <t>志愿服务
经历得分</t>
    <phoneticPr fontId="3" type="noConversion"/>
  </si>
  <si>
    <t>国际组织
实习经历</t>
    <phoneticPr fontId="3" type="noConversion"/>
  </si>
  <si>
    <t>科研潜力
综合考察</t>
    <phoneticPr fontId="3" type="noConversion"/>
  </si>
  <si>
    <t>总成绩
名次</t>
    <phoneticPr fontId="3" type="noConversion"/>
  </si>
  <si>
    <t>四级最
高分数</t>
    <phoneticPr fontId="3" type="noConversion"/>
  </si>
  <si>
    <t>资格推
荐情况</t>
    <phoneticPr fontId="3" type="noConversion"/>
  </si>
  <si>
    <t>工程硕博</t>
    <phoneticPr fontId="3" type="noConversion"/>
  </si>
  <si>
    <r>
      <rPr>
        <b/>
        <sz val="10"/>
        <rFont val="宋体"/>
        <family val="3"/>
        <charset val="134"/>
      </rPr>
      <t>姓名</t>
    </r>
  </si>
  <si>
    <r>
      <rPr>
        <b/>
        <sz val="10"/>
        <rFont val="宋体"/>
        <family val="3"/>
        <charset val="134"/>
      </rPr>
      <t>学号</t>
    </r>
  </si>
  <si>
    <r>
      <rPr>
        <b/>
        <sz val="10"/>
        <rFont val="宋体"/>
        <family val="3"/>
        <charset val="134"/>
      </rPr>
      <t>性别</t>
    </r>
  </si>
  <si>
    <t>本科专业</t>
    <phoneticPr fontId="9" type="noConversion"/>
  </si>
  <si>
    <t>320210937391</t>
  </si>
  <si>
    <t>320220935111</t>
  </si>
  <si>
    <t>320220935491</t>
  </si>
  <si>
    <t>320220937031</t>
  </si>
  <si>
    <t>320220935701</t>
  </si>
  <si>
    <t>320220902891</t>
  </si>
  <si>
    <t>320220935081</t>
  </si>
  <si>
    <t>320220934841</t>
  </si>
  <si>
    <t>320220937020</t>
  </si>
  <si>
    <t>320220937151</t>
  </si>
  <si>
    <t>320220935461</t>
  </si>
  <si>
    <t>320220936771</t>
  </si>
  <si>
    <t>320220935661</t>
  </si>
  <si>
    <t>320220935230</t>
  </si>
  <si>
    <t>蒋石涛</t>
    <phoneticPr fontId="3" type="noConversion"/>
  </si>
  <si>
    <t>320220935451</t>
    <phoneticPr fontId="3" type="noConversion"/>
  </si>
  <si>
    <t>男</t>
    <phoneticPr fontId="3" type="noConversion"/>
  </si>
  <si>
    <t>刘世昊</t>
    <phoneticPr fontId="3" type="noConversion"/>
  </si>
  <si>
    <t>320220935931</t>
    <phoneticPr fontId="3" type="noConversion"/>
  </si>
  <si>
    <t>刘新楷</t>
    <phoneticPr fontId="3" type="noConversion"/>
  </si>
  <si>
    <t>320220935971</t>
    <phoneticPr fontId="3" type="noConversion"/>
  </si>
  <si>
    <t>男</t>
    <phoneticPr fontId="3" type="noConversion"/>
  </si>
  <si>
    <t>刘洁</t>
    <phoneticPr fontId="3" type="noConversion"/>
  </si>
  <si>
    <t>320220935870</t>
    <phoneticPr fontId="3" type="noConversion"/>
  </si>
  <si>
    <t>女</t>
    <phoneticPr fontId="3" type="noConversion"/>
  </si>
  <si>
    <r>
      <rPr>
        <sz val="11"/>
        <rFont val="宋体"/>
        <family val="3"/>
        <charset val="134"/>
      </rPr>
      <t>袁鹏</t>
    </r>
    <phoneticPr fontId="9" type="noConversion"/>
  </si>
  <si>
    <r>
      <rPr>
        <sz val="11"/>
        <rFont val="宋体"/>
        <family val="3"/>
        <charset val="134"/>
      </rPr>
      <t>男</t>
    </r>
  </si>
  <si>
    <r>
      <rPr>
        <sz val="11"/>
        <rFont val="宋体"/>
        <family val="3"/>
        <charset val="134"/>
      </rPr>
      <t>物理学（理论物理）</t>
    </r>
    <phoneticPr fontId="3" type="noConversion"/>
  </si>
  <si>
    <r>
      <rPr>
        <sz val="11"/>
        <rFont val="宋体"/>
        <family val="3"/>
        <charset val="134"/>
      </rPr>
      <t>李博瑞</t>
    </r>
    <phoneticPr fontId="9" type="noConversion"/>
  </si>
  <si>
    <r>
      <rPr>
        <sz val="11"/>
        <rFont val="宋体"/>
        <family val="3"/>
        <charset val="134"/>
      </rPr>
      <t>物理学（理论物理）</t>
    </r>
    <phoneticPr fontId="3" type="noConversion"/>
  </si>
  <si>
    <r>
      <rPr>
        <sz val="11"/>
        <rFont val="宋体"/>
        <family val="3"/>
        <charset val="134"/>
      </rPr>
      <t>房志远</t>
    </r>
    <phoneticPr fontId="9" type="noConversion"/>
  </si>
  <si>
    <r>
      <rPr>
        <sz val="11"/>
        <rFont val="宋体"/>
        <family val="3"/>
        <charset val="134"/>
      </rPr>
      <t>陈瑞</t>
    </r>
    <phoneticPr fontId="9" type="noConversion"/>
  </si>
  <si>
    <r>
      <rPr>
        <sz val="11"/>
        <rFont val="宋体"/>
        <family val="3"/>
        <charset val="134"/>
      </rPr>
      <t>物理学（金属材料物理学）</t>
    </r>
    <phoneticPr fontId="3" type="noConversion"/>
  </si>
  <si>
    <r>
      <rPr>
        <sz val="11"/>
        <rFont val="宋体"/>
        <family val="3"/>
        <charset val="134"/>
      </rPr>
      <t>付文鑫</t>
    </r>
    <phoneticPr fontId="9" type="noConversion"/>
  </si>
  <si>
    <r>
      <rPr>
        <sz val="11"/>
        <rFont val="宋体"/>
        <family val="3"/>
        <charset val="134"/>
      </rPr>
      <t>物理学（电子器件与材料工程）</t>
    </r>
    <phoneticPr fontId="3" type="noConversion"/>
  </si>
  <si>
    <r>
      <rPr>
        <sz val="11"/>
        <rFont val="宋体"/>
        <family val="3"/>
        <charset val="134"/>
      </rPr>
      <t>李卓南</t>
    </r>
    <phoneticPr fontId="9" type="noConversion"/>
  </si>
  <si>
    <r>
      <rPr>
        <sz val="11"/>
        <rFont val="宋体"/>
        <family val="3"/>
        <charset val="134"/>
      </rPr>
      <t>物理学（电子器件与材料工程）</t>
    </r>
    <phoneticPr fontId="3" type="noConversion"/>
  </si>
  <si>
    <r>
      <rPr>
        <sz val="11"/>
        <rFont val="宋体"/>
        <family val="3"/>
        <charset val="134"/>
      </rPr>
      <t>于佳莉</t>
    </r>
    <phoneticPr fontId="9" type="noConversion"/>
  </si>
  <si>
    <r>
      <rPr>
        <sz val="11"/>
        <rFont val="宋体"/>
        <family val="3"/>
        <charset val="134"/>
      </rPr>
      <t>女</t>
    </r>
    <phoneticPr fontId="3" type="noConversion"/>
  </si>
  <si>
    <r>
      <rPr>
        <sz val="11"/>
        <rFont val="宋体"/>
        <family val="3"/>
        <charset val="134"/>
      </rPr>
      <t>李浩政</t>
    </r>
    <phoneticPr fontId="9" type="noConversion"/>
  </si>
  <si>
    <r>
      <rPr>
        <sz val="11"/>
        <rFont val="宋体"/>
        <family val="3"/>
        <charset val="134"/>
      </rPr>
      <t>物理学（磁学）</t>
    </r>
    <phoneticPr fontId="3" type="noConversion"/>
  </si>
  <si>
    <r>
      <rPr>
        <sz val="11"/>
        <rFont val="宋体"/>
        <family val="3"/>
        <charset val="134"/>
      </rPr>
      <t>余阳阳</t>
    </r>
    <phoneticPr fontId="9" type="noConversion"/>
  </si>
  <si>
    <r>
      <rPr>
        <sz val="11"/>
        <rFont val="宋体"/>
        <family val="3"/>
        <charset val="134"/>
      </rPr>
      <t>张汇哲</t>
    </r>
    <phoneticPr fontId="9" type="noConversion"/>
  </si>
  <si>
    <r>
      <rPr>
        <sz val="11"/>
        <rFont val="宋体"/>
        <family val="3"/>
        <charset val="134"/>
      </rPr>
      <t>郭昕和</t>
    </r>
    <phoneticPr fontId="9" type="noConversion"/>
  </si>
  <si>
    <r>
      <rPr>
        <sz val="11"/>
        <rFont val="宋体"/>
        <family val="3"/>
        <charset val="134"/>
      </rPr>
      <t>蒋元彬</t>
    </r>
    <phoneticPr fontId="9" type="noConversion"/>
  </si>
  <si>
    <r>
      <rPr>
        <sz val="11"/>
        <rFont val="宋体"/>
        <family val="3"/>
        <charset val="134"/>
      </rPr>
      <t>微电子科学与工程</t>
    </r>
    <phoneticPr fontId="3" type="noConversion"/>
  </si>
  <si>
    <r>
      <rPr>
        <sz val="11"/>
        <rFont val="宋体"/>
        <family val="3"/>
        <charset val="134"/>
      </rPr>
      <t>伍洋</t>
    </r>
    <phoneticPr fontId="9" type="noConversion"/>
  </si>
  <si>
    <r>
      <rPr>
        <sz val="11"/>
        <rFont val="宋体"/>
        <family val="3"/>
        <charset val="134"/>
      </rPr>
      <t>微电子科学与工程</t>
    </r>
    <phoneticPr fontId="3" type="noConversion"/>
  </si>
  <si>
    <r>
      <rPr>
        <sz val="11"/>
        <rFont val="宋体"/>
        <family val="3"/>
        <charset val="134"/>
      </rPr>
      <t>李元湉</t>
    </r>
    <phoneticPr fontId="9" type="noConversion"/>
  </si>
  <si>
    <t>考核总成绩</t>
    <phoneticPr fontId="3" type="noConversion"/>
  </si>
  <si>
    <t>重大项目萃英学者等</t>
    <phoneticPr fontId="3" type="noConversion"/>
  </si>
  <si>
    <t>支教团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</si>
</sst>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0.0000_ "/>
    <numFmt numFmtId="177" formatCode="0.0000_);[Red]\(0.0000\)"/>
    <numFmt numFmtId="178" formatCode="0_ "/>
    <numFmt numFmtId="179" formatCode="0&quot;/42&quot;"/>
    <numFmt numFmtId="180" formatCode="0_);[Red]\(0\)"/>
    <numFmt numFmtId="181" formatCode="0.0000"/>
    <numFmt numFmtId="182" formatCode="0&quot;/96&quot;"/>
    <numFmt numFmtId="183" formatCode="0&quot;/33&quot;"/>
    <numFmt numFmtId="184" formatCode="#0.0000"/>
  </numFmts>
  <fonts count="11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黑体"/>
      <family val="3"/>
      <charset val="134"/>
    </font>
    <font>
      <b/>
      <sz val="11"/>
      <name val="等线"/>
      <family val="3"/>
      <charset val="134"/>
      <scheme val="minor"/>
    </font>
    <font>
      <sz val="10"/>
      <name val="黑体"/>
      <family val="3"/>
      <charset val="134"/>
    </font>
    <font>
      <sz val="11"/>
      <color theme="1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2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 wrapText="1"/>
    </xf>
    <xf numFmtId="181" fontId="2" fillId="0" borderId="1" xfId="0" applyNumberFormat="1" applyFont="1" applyFill="1" applyBorder="1" applyAlignment="1">
      <alignment horizontal="center" vertical="center" wrapText="1"/>
    </xf>
    <xf numFmtId="180" fontId="2" fillId="0" borderId="1" xfId="0" quotePrefix="1" applyNumberFormat="1" applyFont="1" applyFill="1" applyBorder="1" applyAlignment="1">
      <alignment horizontal="center" vertical="center" wrapText="1"/>
    </xf>
    <xf numFmtId="183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49" fontId="2" fillId="0" borderId="1" xfId="0" quotePrefix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8" fontId="2" fillId="0" borderId="1" xfId="0" quotePrefix="1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/>
    <xf numFmtId="49" fontId="2" fillId="0" borderId="0" xfId="0" applyNumberFormat="1" applyFont="1" applyFill="1"/>
    <xf numFmtId="177" fontId="2" fillId="0" borderId="0" xfId="0" applyNumberFormat="1" applyFont="1" applyFill="1"/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81" fontId="2" fillId="0" borderId="1" xfId="0" applyNumberFormat="1" applyFont="1" applyFill="1" applyBorder="1" applyAlignment="1">
      <alignment horizontal="center" vertical="center"/>
    </xf>
    <xf numFmtId="177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1" fillId="0" borderId="1" xfId="0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 wrapText="1"/>
    </xf>
    <xf numFmtId="184" fontId="2" fillId="0" borderId="1" xfId="0" applyNumberFormat="1" applyFont="1" applyFill="1" applyBorder="1" applyAlignment="1">
      <alignment horizontal="center" vertical="center"/>
    </xf>
    <xf numFmtId="184" fontId="2" fillId="0" borderId="1" xfId="0" applyNumberFormat="1" applyFont="1" applyFill="1" applyBorder="1" applyAlignment="1">
      <alignment horizontal="center" vertical="center" wrapText="1"/>
    </xf>
    <xf numFmtId="184" fontId="2" fillId="0" borderId="2" xfId="0" applyNumberFormat="1" applyFont="1" applyFill="1" applyBorder="1" applyAlignment="1">
      <alignment horizontal="center" vertical="center" wrapText="1"/>
    </xf>
    <xf numFmtId="184" fontId="7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81" fontId="0" fillId="0" borderId="1" xfId="0" applyNumberFormat="1" applyFill="1" applyBorder="1" applyAlignment="1">
      <alignment horizontal="center" vertical="center"/>
    </xf>
    <xf numFmtId="18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/>
    <xf numFmtId="181" fontId="0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I30" sqref="I30"/>
    </sheetView>
  </sheetViews>
  <sheetFormatPr defaultColWidth="10.875" defaultRowHeight="14.25" x14ac:dyDescent="0.2"/>
  <cols>
    <col min="1" max="1" width="14.375" bestFit="1" customWidth="1"/>
    <col min="2" max="2" width="7.125" bestFit="1" customWidth="1"/>
    <col min="3" max="3" width="6" bestFit="1" customWidth="1"/>
    <col min="4" max="7" width="10.25" bestFit="1" customWidth="1"/>
    <col min="8" max="8" width="12" customWidth="1"/>
    <col min="9" max="9" width="11.625" customWidth="1"/>
    <col min="10" max="10" width="8.375" bestFit="1" customWidth="1"/>
    <col min="11" max="12" width="8.125" bestFit="1" customWidth="1"/>
    <col min="13" max="16" width="10.25" bestFit="1" customWidth="1"/>
    <col min="17" max="19" width="8.125" bestFit="1" customWidth="1"/>
    <col min="20" max="20" width="7.125" bestFit="1" customWidth="1"/>
    <col min="21" max="21" width="12.25" bestFit="1" customWidth="1"/>
  </cols>
  <sheetData>
    <row r="1" spans="1:21" ht="40.5" x14ac:dyDescent="0.2">
      <c r="A1" s="41" t="s">
        <v>0</v>
      </c>
      <c r="B1" s="41" t="s">
        <v>1</v>
      </c>
      <c r="C1" s="41" t="s">
        <v>2</v>
      </c>
      <c r="D1" s="41" t="s">
        <v>319</v>
      </c>
      <c r="E1" s="41" t="s">
        <v>318</v>
      </c>
      <c r="F1" s="41" t="s">
        <v>317</v>
      </c>
      <c r="G1" s="41" t="s">
        <v>316</v>
      </c>
      <c r="H1" s="41" t="s">
        <v>320</v>
      </c>
      <c r="I1" s="41" t="s">
        <v>8</v>
      </c>
      <c r="J1" s="41" t="s">
        <v>321</v>
      </c>
      <c r="K1" s="41" t="s">
        <v>322</v>
      </c>
      <c r="L1" s="41" t="s">
        <v>323</v>
      </c>
      <c r="M1" s="41" t="s">
        <v>324</v>
      </c>
      <c r="N1" s="41" t="s">
        <v>325</v>
      </c>
      <c r="O1" s="41" t="s">
        <v>326</v>
      </c>
      <c r="P1" s="41" t="s">
        <v>327</v>
      </c>
      <c r="Q1" s="42" t="s">
        <v>16</v>
      </c>
      <c r="R1" s="41" t="s">
        <v>328</v>
      </c>
      <c r="S1" s="41" t="s">
        <v>329</v>
      </c>
      <c r="T1" s="43" t="s">
        <v>330</v>
      </c>
      <c r="U1" s="43" t="s">
        <v>302</v>
      </c>
    </row>
    <row r="2" spans="1:21" x14ac:dyDescent="0.2">
      <c r="A2" s="10" t="s">
        <v>65</v>
      </c>
      <c r="B2" s="11" t="s">
        <v>66</v>
      </c>
      <c r="C2" s="11" t="s">
        <v>20</v>
      </c>
      <c r="D2" s="45">
        <v>92.208399999999997</v>
      </c>
      <c r="E2" s="45">
        <v>97.228099999999998</v>
      </c>
      <c r="F2" s="45">
        <v>99.041200000000003</v>
      </c>
      <c r="G2" s="12">
        <f>(D2+E2+F2)/3</f>
        <v>96.159233333333347</v>
      </c>
      <c r="H2" s="13">
        <v>4</v>
      </c>
      <c r="I2" s="45">
        <v>90.004900000000006</v>
      </c>
      <c r="J2" s="24">
        <v>98.528666999999999</v>
      </c>
      <c r="K2" s="11">
        <v>50</v>
      </c>
      <c r="L2" s="11">
        <v>100</v>
      </c>
      <c r="M2" s="11">
        <v>100</v>
      </c>
      <c r="N2" s="11">
        <v>100</v>
      </c>
      <c r="O2" s="11">
        <v>0</v>
      </c>
      <c r="P2" s="45">
        <v>90.48</v>
      </c>
      <c r="Q2" s="15">
        <f t="shared" ref="Q2:Q20" si="0">I2*0.7+(J2*0.05+K2*0.1+L2*0.05+M2*0.05+N2*0.025+O2*0.025+P2*0.7)*0.3</f>
        <v>88.732160004999997</v>
      </c>
      <c r="R2" s="11">
        <v>1</v>
      </c>
      <c r="S2" s="11">
        <v>436</v>
      </c>
      <c r="T2" s="64" t="s">
        <v>304</v>
      </c>
      <c r="U2" s="44"/>
    </row>
    <row r="3" spans="1:21" x14ac:dyDescent="0.2">
      <c r="A3" s="14">
        <v>320220936781</v>
      </c>
      <c r="B3" s="2" t="s">
        <v>38</v>
      </c>
      <c r="C3" s="2" t="s">
        <v>20</v>
      </c>
      <c r="D3" s="15">
        <v>89.837400000000002</v>
      </c>
      <c r="E3" s="15">
        <v>95.940100000000001</v>
      </c>
      <c r="F3" s="15">
        <v>96.275899999999993</v>
      </c>
      <c r="G3" s="31">
        <v>94.017799999999994</v>
      </c>
      <c r="H3" s="2" t="s">
        <v>39</v>
      </c>
      <c r="I3" s="15">
        <v>87.899319727891196</v>
      </c>
      <c r="J3" s="37">
        <v>97.525999999999996</v>
      </c>
      <c r="K3" s="2">
        <v>100</v>
      </c>
      <c r="L3" s="2">
        <v>90</v>
      </c>
      <c r="M3" s="2">
        <v>100</v>
      </c>
      <c r="N3" s="2">
        <v>100</v>
      </c>
      <c r="O3" s="2">
        <v>0</v>
      </c>
      <c r="P3" s="15">
        <v>89.28</v>
      </c>
      <c r="Q3" s="15">
        <f t="shared" si="0"/>
        <v>88.341213809523822</v>
      </c>
      <c r="R3" s="2">
        <v>2</v>
      </c>
      <c r="S3" s="2">
        <v>557</v>
      </c>
      <c r="T3" s="64" t="s">
        <v>304</v>
      </c>
      <c r="U3" s="44"/>
    </row>
    <row r="4" spans="1:21" x14ac:dyDescent="0.2">
      <c r="A4" s="14">
        <v>320220934941</v>
      </c>
      <c r="B4" s="2" t="s">
        <v>19</v>
      </c>
      <c r="C4" s="2" t="s">
        <v>20</v>
      </c>
      <c r="D4" s="15">
        <v>95.123800000000003</v>
      </c>
      <c r="E4" s="15">
        <v>98.241299999999995</v>
      </c>
      <c r="F4" s="15">
        <v>96.717299999999994</v>
      </c>
      <c r="G4" s="31">
        <f>(D4+E4+F4)/3</f>
        <v>96.69413333333334</v>
      </c>
      <c r="H4" s="13">
        <v>3</v>
      </c>
      <c r="I4" s="15">
        <v>92.114800000000002</v>
      </c>
      <c r="J4" s="37">
        <v>99.145200000000003</v>
      </c>
      <c r="K4" s="2">
        <v>0</v>
      </c>
      <c r="L4" s="2">
        <v>60</v>
      </c>
      <c r="M4" s="2">
        <v>30</v>
      </c>
      <c r="N4" s="2">
        <v>100</v>
      </c>
      <c r="O4" s="2">
        <v>0</v>
      </c>
      <c r="P4" s="15">
        <v>94.28</v>
      </c>
      <c r="Q4" s="15">
        <f t="shared" si="0"/>
        <v>87.866337999999999</v>
      </c>
      <c r="R4" s="11">
        <v>3</v>
      </c>
      <c r="S4" s="2">
        <v>589</v>
      </c>
      <c r="T4" s="64" t="s">
        <v>304</v>
      </c>
      <c r="U4" s="44"/>
    </row>
    <row r="5" spans="1:21" x14ac:dyDescent="0.2">
      <c r="A5" s="14" t="s">
        <v>46</v>
      </c>
      <c r="B5" s="2" t="s">
        <v>47</v>
      </c>
      <c r="C5" s="2" t="s">
        <v>22</v>
      </c>
      <c r="D5" s="15">
        <v>95.046599999999998</v>
      </c>
      <c r="E5" s="15">
        <v>98.484099999999998</v>
      </c>
      <c r="F5" s="15" t="s">
        <v>48</v>
      </c>
      <c r="G5" s="31">
        <v>97.171733333333293</v>
      </c>
      <c r="H5" s="2" t="s">
        <v>49</v>
      </c>
      <c r="I5" s="15">
        <v>92.337931034482807</v>
      </c>
      <c r="J5" s="37" t="s">
        <v>50</v>
      </c>
      <c r="K5" s="2">
        <v>0</v>
      </c>
      <c r="L5" s="2">
        <v>50</v>
      </c>
      <c r="M5" s="2">
        <v>30</v>
      </c>
      <c r="N5" s="2">
        <v>100</v>
      </c>
      <c r="O5" s="2">
        <v>0</v>
      </c>
      <c r="P5" s="15">
        <v>92.88</v>
      </c>
      <c r="Q5" s="15">
        <f t="shared" si="0"/>
        <v>87.58208172413795</v>
      </c>
      <c r="R5" s="2">
        <v>4</v>
      </c>
      <c r="S5" s="2">
        <v>563</v>
      </c>
      <c r="T5" s="64" t="s">
        <v>304</v>
      </c>
      <c r="U5" s="44"/>
    </row>
    <row r="6" spans="1:21" x14ac:dyDescent="0.2">
      <c r="A6" s="14">
        <v>320220936461</v>
      </c>
      <c r="B6" s="2" t="s">
        <v>42</v>
      </c>
      <c r="C6" s="2" t="s">
        <v>20</v>
      </c>
      <c r="D6" s="15">
        <v>94.772800000000004</v>
      </c>
      <c r="E6" s="15">
        <v>96.126499999999993</v>
      </c>
      <c r="F6" s="15">
        <v>96.483999999999995</v>
      </c>
      <c r="G6" s="31">
        <v>95.794399999999996</v>
      </c>
      <c r="H6" s="2" t="s">
        <v>43</v>
      </c>
      <c r="I6" s="15">
        <v>92.271699999999996</v>
      </c>
      <c r="J6" s="37">
        <v>98.995999999999995</v>
      </c>
      <c r="K6" s="2">
        <v>0</v>
      </c>
      <c r="L6" s="2">
        <v>50</v>
      </c>
      <c r="M6" s="2">
        <v>0</v>
      </c>
      <c r="N6" s="2">
        <v>100</v>
      </c>
      <c r="O6" s="2">
        <v>0</v>
      </c>
      <c r="P6" s="15">
        <v>91.320000000000007</v>
      </c>
      <c r="Q6" s="15">
        <f t="shared" si="0"/>
        <v>86.752330000000001</v>
      </c>
      <c r="R6" s="11">
        <v>5</v>
      </c>
      <c r="S6" s="2">
        <v>472</v>
      </c>
      <c r="T6" s="64" t="s">
        <v>304</v>
      </c>
      <c r="U6" s="44"/>
    </row>
    <row r="7" spans="1:21" x14ac:dyDescent="0.2">
      <c r="A7" s="14">
        <v>320210948171</v>
      </c>
      <c r="B7" s="2" t="s">
        <v>28</v>
      </c>
      <c r="C7" s="2" t="s">
        <v>20</v>
      </c>
      <c r="D7" s="15">
        <v>90.402900000000002</v>
      </c>
      <c r="E7" s="15">
        <v>93.795599999999993</v>
      </c>
      <c r="F7" s="15">
        <v>95.731700000000004</v>
      </c>
      <c r="G7" s="31">
        <v>93.310100000000006</v>
      </c>
      <c r="H7" s="2" t="s">
        <v>29</v>
      </c>
      <c r="I7" s="15">
        <v>89.778199999999998</v>
      </c>
      <c r="J7" s="37">
        <v>95.555300000000003</v>
      </c>
      <c r="K7" s="2">
        <v>0</v>
      </c>
      <c r="L7" s="2">
        <v>100</v>
      </c>
      <c r="M7" s="2">
        <v>0</v>
      </c>
      <c r="N7" s="2">
        <v>100</v>
      </c>
      <c r="O7" s="2">
        <v>100</v>
      </c>
      <c r="P7" s="15">
        <v>89.16</v>
      </c>
      <c r="Q7" s="15">
        <f t="shared" si="0"/>
        <v>86.001669499999991</v>
      </c>
      <c r="R7" s="2">
        <v>6</v>
      </c>
      <c r="S7" s="2">
        <v>562</v>
      </c>
      <c r="T7" s="64" t="s">
        <v>304</v>
      </c>
      <c r="U7" s="44"/>
    </row>
    <row r="8" spans="1:21" x14ac:dyDescent="0.2">
      <c r="A8" s="14">
        <v>320220937350</v>
      </c>
      <c r="B8" s="2" t="s">
        <v>21</v>
      </c>
      <c r="C8" s="2" t="s">
        <v>22</v>
      </c>
      <c r="D8" s="15">
        <v>93.974999999999994</v>
      </c>
      <c r="E8" s="15">
        <v>95.659599999999998</v>
      </c>
      <c r="F8" s="15">
        <v>95.673299999999998</v>
      </c>
      <c r="G8" s="31">
        <v>95.102599999999995</v>
      </c>
      <c r="H8" s="2" t="s">
        <v>23</v>
      </c>
      <c r="I8" s="15">
        <v>90.256900000000002</v>
      </c>
      <c r="J8" s="37">
        <v>97.93</v>
      </c>
      <c r="K8" s="2">
        <v>0</v>
      </c>
      <c r="L8" s="2">
        <v>80</v>
      </c>
      <c r="M8" s="2">
        <v>0</v>
      </c>
      <c r="N8" s="2">
        <v>100</v>
      </c>
      <c r="O8" s="2">
        <v>0</v>
      </c>
      <c r="P8" s="15">
        <v>90.44</v>
      </c>
      <c r="Q8" s="15">
        <f t="shared" si="0"/>
        <v>85.591179999999994</v>
      </c>
      <c r="R8" s="11">
        <v>7</v>
      </c>
      <c r="S8" s="2">
        <v>482</v>
      </c>
      <c r="T8" s="64" t="s">
        <v>304</v>
      </c>
      <c r="U8" s="44"/>
    </row>
    <row r="9" spans="1:21" x14ac:dyDescent="0.2">
      <c r="A9" s="14">
        <v>320210916311</v>
      </c>
      <c r="B9" s="2" t="s">
        <v>44</v>
      </c>
      <c r="C9" s="2" t="s">
        <v>20</v>
      </c>
      <c r="D9" s="15">
        <v>90.948300000000003</v>
      </c>
      <c r="E9" s="15">
        <v>94.385900000000007</v>
      </c>
      <c r="F9" s="15">
        <v>95.1755</v>
      </c>
      <c r="G9" s="31">
        <v>93.503200000000007</v>
      </c>
      <c r="H9" s="2" t="s">
        <v>45</v>
      </c>
      <c r="I9" s="15">
        <v>87.135400000000004</v>
      </c>
      <c r="J9" s="37">
        <v>96.844300000000004</v>
      </c>
      <c r="K9" s="2">
        <v>50</v>
      </c>
      <c r="L9" s="2">
        <v>100</v>
      </c>
      <c r="M9" s="2">
        <v>30</v>
      </c>
      <c r="N9" s="2">
        <v>100</v>
      </c>
      <c r="O9" s="2">
        <v>0</v>
      </c>
      <c r="P9" s="15">
        <v>89.44</v>
      </c>
      <c r="Q9" s="15">
        <f t="shared" si="0"/>
        <v>85.429844500000002</v>
      </c>
      <c r="R9" s="2">
        <v>8</v>
      </c>
      <c r="S9" s="2">
        <v>516</v>
      </c>
      <c r="T9" s="64"/>
      <c r="U9" s="64" t="s">
        <v>305</v>
      </c>
    </row>
    <row r="10" spans="1:21" x14ac:dyDescent="0.2">
      <c r="A10" s="14">
        <v>320220935521</v>
      </c>
      <c r="B10" s="2" t="s">
        <v>54</v>
      </c>
      <c r="C10" s="2" t="s">
        <v>20</v>
      </c>
      <c r="D10" s="15">
        <v>95.213899999999995</v>
      </c>
      <c r="E10" s="15">
        <v>98.28</v>
      </c>
      <c r="F10" s="15">
        <v>98.781199999999998</v>
      </c>
      <c r="G10" s="31">
        <v>97.424999999999997</v>
      </c>
      <c r="H10" s="2" t="s">
        <v>55</v>
      </c>
      <c r="I10" s="15">
        <v>91.978899999999996</v>
      </c>
      <c r="J10" s="37">
        <v>99.160499999999999</v>
      </c>
      <c r="K10" s="2">
        <v>0</v>
      </c>
      <c r="L10" s="2">
        <v>60</v>
      </c>
      <c r="M10" s="2">
        <v>0</v>
      </c>
      <c r="N10" s="2">
        <v>100</v>
      </c>
      <c r="O10" s="2">
        <v>0</v>
      </c>
      <c r="P10" s="15">
        <v>85.04</v>
      </c>
      <c r="Q10" s="15">
        <f t="shared" si="0"/>
        <v>85.381037499999991</v>
      </c>
      <c r="R10" s="11">
        <v>9</v>
      </c>
      <c r="S10" s="2">
        <v>575</v>
      </c>
      <c r="T10" s="64" t="s">
        <v>304</v>
      </c>
      <c r="U10" s="44"/>
    </row>
    <row r="11" spans="1:21" x14ac:dyDescent="0.2">
      <c r="A11" s="14">
        <v>320220935391</v>
      </c>
      <c r="B11" s="2" t="s">
        <v>26</v>
      </c>
      <c r="C11" s="2" t="s">
        <v>20</v>
      </c>
      <c r="D11" s="15">
        <v>93.557500000000005</v>
      </c>
      <c r="E11" s="15">
        <v>93.632599999999996</v>
      </c>
      <c r="F11" s="15">
        <v>93.146000000000001</v>
      </c>
      <c r="G11" s="31">
        <v>93.445400000000006</v>
      </c>
      <c r="H11" s="2" t="s">
        <v>27</v>
      </c>
      <c r="I11" s="15">
        <v>88.392399999999995</v>
      </c>
      <c r="J11" s="37">
        <v>98.036699999999996</v>
      </c>
      <c r="K11" s="2">
        <v>0</v>
      </c>
      <c r="L11" s="2">
        <v>100</v>
      </c>
      <c r="M11" s="2">
        <v>0</v>
      </c>
      <c r="N11" s="2">
        <v>100</v>
      </c>
      <c r="O11" s="2">
        <v>0</v>
      </c>
      <c r="P11" s="15">
        <v>92.6</v>
      </c>
      <c r="Q11" s="15">
        <f t="shared" si="0"/>
        <v>85.041230499999983</v>
      </c>
      <c r="R11" s="2">
        <v>10</v>
      </c>
      <c r="S11" s="2">
        <v>429</v>
      </c>
      <c r="T11" s="64" t="s">
        <v>304</v>
      </c>
      <c r="U11" s="44"/>
    </row>
    <row r="12" spans="1:21" x14ac:dyDescent="0.2">
      <c r="A12" s="16" t="s">
        <v>30</v>
      </c>
      <c r="B12" s="2" t="s">
        <v>31</v>
      </c>
      <c r="C12" s="3" t="s">
        <v>20</v>
      </c>
      <c r="D12" s="15">
        <v>89.732799999999997</v>
      </c>
      <c r="E12" s="15">
        <v>93.045100000000005</v>
      </c>
      <c r="F12" s="15">
        <v>96.296700000000001</v>
      </c>
      <c r="G12" s="31">
        <v>93.024600000000007</v>
      </c>
      <c r="H12" s="2" t="s">
        <v>32</v>
      </c>
      <c r="I12" s="15">
        <v>89.930300000000003</v>
      </c>
      <c r="J12" s="37" t="s">
        <v>33</v>
      </c>
      <c r="K12" s="2">
        <v>0</v>
      </c>
      <c r="L12" s="3">
        <v>40</v>
      </c>
      <c r="M12" s="2">
        <v>0</v>
      </c>
      <c r="N12" s="2">
        <v>100</v>
      </c>
      <c r="O12" s="3">
        <v>0</v>
      </c>
      <c r="P12" s="15">
        <v>91.240000000000009</v>
      </c>
      <c r="Q12" s="15">
        <f t="shared" si="0"/>
        <v>84.871440499999991</v>
      </c>
      <c r="R12" s="11">
        <v>11</v>
      </c>
      <c r="S12" s="2">
        <v>484</v>
      </c>
      <c r="T12" s="64" t="s">
        <v>304</v>
      </c>
      <c r="U12" s="44"/>
    </row>
    <row r="13" spans="1:21" x14ac:dyDescent="0.2">
      <c r="A13" s="14">
        <v>320220935441</v>
      </c>
      <c r="B13" s="2" t="s">
        <v>24</v>
      </c>
      <c r="C13" s="2" t="s">
        <v>20</v>
      </c>
      <c r="D13" s="15">
        <v>90.682299999999998</v>
      </c>
      <c r="E13" s="15">
        <v>93.867999999999995</v>
      </c>
      <c r="F13" s="15">
        <v>96.858199999999997</v>
      </c>
      <c r="G13" s="31">
        <v>93.802833329999999</v>
      </c>
      <c r="H13" s="2" t="s">
        <v>25</v>
      </c>
      <c r="I13" s="15">
        <v>87.763499999999993</v>
      </c>
      <c r="J13" s="37">
        <v>98.430999999999997</v>
      </c>
      <c r="K13" s="2">
        <v>0</v>
      </c>
      <c r="L13" s="2">
        <v>100</v>
      </c>
      <c r="M13" s="2">
        <v>30</v>
      </c>
      <c r="N13" s="2">
        <v>100</v>
      </c>
      <c r="O13" s="2">
        <v>0</v>
      </c>
      <c r="P13" s="45">
        <v>90.12</v>
      </c>
      <c r="Q13" s="15">
        <f t="shared" si="0"/>
        <v>84.536114999999995</v>
      </c>
      <c r="R13" s="2">
        <v>12</v>
      </c>
      <c r="S13" s="2">
        <v>475</v>
      </c>
      <c r="T13" s="64" t="s">
        <v>304</v>
      </c>
      <c r="U13" s="64" t="s">
        <v>307</v>
      </c>
    </row>
    <row r="14" spans="1:21" x14ac:dyDescent="0.2">
      <c r="A14" s="14" t="s">
        <v>56</v>
      </c>
      <c r="B14" s="2" t="s">
        <v>57</v>
      </c>
      <c r="C14" s="2" t="s">
        <v>20</v>
      </c>
      <c r="D14" s="15">
        <v>93.551199999999994</v>
      </c>
      <c r="E14" s="15">
        <v>94.969200000000001</v>
      </c>
      <c r="F14" s="15">
        <v>91.135800000000003</v>
      </c>
      <c r="G14" s="31">
        <v>93.218699999999998</v>
      </c>
      <c r="H14" s="2" t="s">
        <v>58</v>
      </c>
      <c r="I14" s="15">
        <v>89.876400000000004</v>
      </c>
      <c r="J14" s="37">
        <v>96.557100000000005</v>
      </c>
      <c r="K14" s="2">
        <v>0</v>
      </c>
      <c r="L14" s="2">
        <v>50</v>
      </c>
      <c r="M14" s="2">
        <v>0</v>
      </c>
      <c r="N14" s="2">
        <v>100</v>
      </c>
      <c r="O14" s="2">
        <v>0</v>
      </c>
      <c r="P14" s="15">
        <v>87.8</v>
      </c>
      <c r="Q14" s="15">
        <f t="shared" si="0"/>
        <v>84.299836499999998</v>
      </c>
      <c r="R14" s="11">
        <v>13</v>
      </c>
      <c r="S14" s="2">
        <v>492</v>
      </c>
      <c r="T14" s="64" t="s">
        <v>308</v>
      </c>
      <c r="U14" s="44"/>
    </row>
    <row r="15" spans="1:21" x14ac:dyDescent="0.2">
      <c r="A15" s="14">
        <v>320220936671</v>
      </c>
      <c r="B15" s="2" t="s">
        <v>36</v>
      </c>
      <c r="C15" s="2" t="s">
        <v>20</v>
      </c>
      <c r="D15" s="15">
        <v>95.46</v>
      </c>
      <c r="E15" s="15">
        <v>95.242000000000004</v>
      </c>
      <c r="F15" s="15">
        <v>93.727999999999994</v>
      </c>
      <c r="G15" s="31">
        <f>AVERAGE(D15:F15)</f>
        <v>94.81</v>
      </c>
      <c r="H15" s="2" t="s">
        <v>37</v>
      </c>
      <c r="I15" s="15">
        <v>88.52</v>
      </c>
      <c r="J15" s="37">
        <v>94.81</v>
      </c>
      <c r="K15" s="2">
        <v>0</v>
      </c>
      <c r="L15" s="2">
        <v>50</v>
      </c>
      <c r="M15" s="2">
        <v>30</v>
      </c>
      <c r="N15" s="2">
        <v>100</v>
      </c>
      <c r="O15" s="2">
        <v>0</v>
      </c>
      <c r="P15" s="15">
        <v>87.4</v>
      </c>
      <c r="Q15" s="15">
        <f t="shared" si="0"/>
        <v>83.690149999999988</v>
      </c>
      <c r="R15" s="2">
        <v>14</v>
      </c>
      <c r="S15" s="2">
        <v>498</v>
      </c>
      <c r="T15" s="64" t="s">
        <v>308</v>
      </c>
      <c r="U15" s="44"/>
    </row>
    <row r="16" spans="1:21" x14ac:dyDescent="0.2">
      <c r="A16" s="14" t="s">
        <v>51</v>
      </c>
      <c r="B16" s="2" t="s">
        <v>52</v>
      </c>
      <c r="C16" s="2" t="s">
        <v>20</v>
      </c>
      <c r="D16" s="15">
        <v>91.278000000000006</v>
      </c>
      <c r="E16" s="15">
        <v>94.524299999999997</v>
      </c>
      <c r="F16" s="15">
        <v>94.131699999999995</v>
      </c>
      <c r="G16" s="31">
        <v>93.311300000000003</v>
      </c>
      <c r="H16" s="2" t="s">
        <v>53</v>
      </c>
      <c r="I16" s="15">
        <v>88.773099999999999</v>
      </c>
      <c r="J16" s="37">
        <v>98.101100000000002</v>
      </c>
      <c r="K16" s="2">
        <v>0</v>
      </c>
      <c r="L16" s="2">
        <v>30</v>
      </c>
      <c r="M16" s="2">
        <v>0</v>
      </c>
      <c r="N16" s="2">
        <v>100</v>
      </c>
      <c r="O16" s="2">
        <v>0</v>
      </c>
      <c r="P16" s="15">
        <v>86.36</v>
      </c>
      <c r="Q16" s="15">
        <f t="shared" si="0"/>
        <v>82.948286499999995</v>
      </c>
      <c r="R16" s="11">
        <v>15</v>
      </c>
      <c r="S16" s="2">
        <v>557</v>
      </c>
      <c r="T16" s="64" t="s">
        <v>308</v>
      </c>
      <c r="U16" s="44"/>
    </row>
    <row r="17" spans="1:21" x14ac:dyDescent="0.2">
      <c r="A17" s="14" t="s">
        <v>62</v>
      </c>
      <c r="B17" s="2" t="s">
        <v>63</v>
      </c>
      <c r="C17" s="2" t="s">
        <v>20</v>
      </c>
      <c r="D17" s="15">
        <v>92.153099999999995</v>
      </c>
      <c r="E17" s="15">
        <v>96.845799999999997</v>
      </c>
      <c r="F17" s="15">
        <v>97.475999999999999</v>
      </c>
      <c r="G17" s="31">
        <v>95.491600000000005</v>
      </c>
      <c r="H17" s="2" t="s">
        <v>64</v>
      </c>
      <c r="I17" s="15">
        <v>87.511399999999995</v>
      </c>
      <c r="J17" s="37">
        <v>99.483599999999996</v>
      </c>
      <c r="K17" s="2">
        <v>0</v>
      </c>
      <c r="L17" s="2">
        <v>40</v>
      </c>
      <c r="M17" s="2">
        <v>0</v>
      </c>
      <c r="N17" s="2">
        <v>100</v>
      </c>
      <c r="O17" s="2">
        <v>0</v>
      </c>
      <c r="P17" s="15">
        <v>86.32</v>
      </c>
      <c r="Q17" s="15">
        <f t="shared" si="0"/>
        <v>82.227433999999988</v>
      </c>
      <c r="R17" s="2">
        <v>16</v>
      </c>
      <c r="S17" s="2">
        <v>514</v>
      </c>
      <c r="T17" s="64" t="s">
        <v>304</v>
      </c>
      <c r="U17" s="64" t="s">
        <v>307</v>
      </c>
    </row>
    <row r="18" spans="1:21" x14ac:dyDescent="0.2">
      <c r="A18" s="14" t="s">
        <v>40</v>
      </c>
      <c r="B18" s="2" t="s">
        <v>314</v>
      </c>
      <c r="C18" s="2" t="s">
        <v>20</v>
      </c>
      <c r="D18" s="15">
        <v>86.372100000000003</v>
      </c>
      <c r="E18" s="15">
        <v>93.921999999999997</v>
      </c>
      <c r="F18" s="15">
        <v>93.696600000000004</v>
      </c>
      <c r="G18" s="31">
        <v>91.330200000000005</v>
      </c>
      <c r="H18" s="2" t="s">
        <v>41</v>
      </c>
      <c r="I18" s="15">
        <v>87.254999999999995</v>
      </c>
      <c r="J18" s="37">
        <v>95.445300000000003</v>
      </c>
      <c r="K18" s="2">
        <v>0</v>
      </c>
      <c r="L18" s="2">
        <v>50</v>
      </c>
      <c r="M18" s="2">
        <v>30</v>
      </c>
      <c r="N18" s="2">
        <v>5</v>
      </c>
      <c r="O18" s="2">
        <v>0</v>
      </c>
      <c r="P18" s="15">
        <v>86.72</v>
      </c>
      <c r="Q18" s="15">
        <f t="shared" si="0"/>
        <v>81.958879499999995</v>
      </c>
      <c r="R18" s="11">
        <v>17</v>
      </c>
      <c r="S18" s="2">
        <v>500</v>
      </c>
      <c r="T18" s="64" t="s">
        <v>304</v>
      </c>
      <c r="U18" s="64" t="s">
        <v>331</v>
      </c>
    </row>
    <row r="19" spans="1:21" x14ac:dyDescent="0.2">
      <c r="A19" s="14">
        <v>320220936530</v>
      </c>
      <c r="B19" s="2" t="s">
        <v>34</v>
      </c>
      <c r="C19" s="3" t="s">
        <v>22</v>
      </c>
      <c r="D19" s="15">
        <v>92.570400000000006</v>
      </c>
      <c r="E19" s="15">
        <v>91.527600000000007</v>
      </c>
      <c r="F19" s="15">
        <v>91.9161</v>
      </c>
      <c r="G19" s="31">
        <v>92.0047</v>
      </c>
      <c r="H19" s="2" t="s">
        <v>35</v>
      </c>
      <c r="I19" s="15">
        <v>86.547899999999998</v>
      </c>
      <c r="J19" s="37">
        <v>96.525999999999996</v>
      </c>
      <c r="K19" s="2">
        <v>0</v>
      </c>
      <c r="L19" s="3">
        <v>80</v>
      </c>
      <c r="M19" s="2">
        <v>0</v>
      </c>
      <c r="N19" s="2">
        <v>5</v>
      </c>
      <c r="O19" s="3">
        <v>0</v>
      </c>
      <c r="P19" s="15">
        <v>84.960000000000008</v>
      </c>
      <c r="Q19" s="15">
        <f t="shared" si="0"/>
        <v>81.110519999999994</v>
      </c>
      <c r="R19" s="2">
        <v>18</v>
      </c>
      <c r="S19" s="2">
        <v>599</v>
      </c>
      <c r="T19" s="64" t="s">
        <v>308</v>
      </c>
      <c r="U19" s="44"/>
    </row>
    <row r="20" spans="1:21" x14ac:dyDescent="0.2">
      <c r="A20" s="14" t="s">
        <v>59</v>
      </c>
      <c r="B20" s="2" t="s">
        <v>60</v>
      </c>
      <c r="C20" s="2" t="s">
        <v>20</v>
      </c>
      <c r="D20" s="15">
        <v>90.111000000000004</v>
      </c>
      <c r="E20" s="15">
        <v>90.963999999999999</v>
      </c>
      <c r="F20" s="15">
        <v>95.373000000000005</v>
      </c>
      <c r="G20" s="31">
        <v>92.149500000000003</v>
      </c>
      <c r="H20" s="2" t="s">
        <v>61</v>
      </c>
      <c r="I20" s="15">
        <v>81.570999999999998</v>
      </c>
      <c r="J20" s="37">
        <v>98.319599999999994</v>
      </c>
      <c r="K20" s="2">
        <v>0</v>
      </c>
      <c r="L20" s="2">
        <v>30</v>
      </c>
      <c r="M20" s="14">
        <v>0</v>
      </c>
      <c r="N20" s="2">
        <v>100</v>
      </c>
      <c r="O20" s="2">
        <v>0</v>
      </c>
      <c r="P20" s="15">
        <v>78.2</v>
      </c>
      <c r="Q20" s="15">
        <f t="shared" si="0"/>
        <v>76.196493999999987</v>
      </c>
      <c r="R20" s="11">
        <v>19</v>
      </c>
      <c r="S20" s="14">
        <v>434</v>
      </c>
      <c r="T20" s="64"/>
      <c r="U20" s="64" t="s">
        <v>387</v>
      </c>
    </row>
  </sheetData>
  <sortState ref="A2:U20">
    <sortCondition descending="1" ref="Q1"/>
  </sortState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A21" sqref="A21:XFD21"/>
    </sheetView>
  </sheetViews>
  <sheetFormatPr defaultRowHeight="14.25" x14ac:dyDescent="0.2"/>
  <cols>
    <col min="1" max="1" width="14.375" bestFit="1" customWidth="1"/>
    <col min="2" max="2" width="7.125" bestFit="1" customWidth="1"/>
    <col min="3" max="3" width="3.875" bestFit="1" customWidth="1"/>
    <col min="4" max="7" width="10.25" bestFit="1" customWidth="1"/>
    <col min="8" max="9" width="12.625" bestFit="1" customWidth="1"/>
    <col min="10" max="10" width="8.375" bestFit="1" customWidth="1"/>
    <col min="11" max="12" width="8.125" bestFit="1" customWidth="1"/>
    <col min="13" max="15" width="10.25" bestFit="1" customWidth="1"/>
    <col min="16" max="16" width="10.25" customWidth="1"/>
    <col min="17" max="17" width="12.75" bestFit="1" customWidth="1"/>
    <col min="18" max="19" width="8.125" bestFit="1" customWidth="1"/>
    <col min="20" max="20" width="7.125" bestFit="1" customWidth="1"/>
    <col min="21" max="21" width="18" bestFit="1" customWidth="1"/>
  </cols>
  <sheetData>
    <row r="1" spans="1:21" ht="40.5" x14ac:dyDescent="0.2">
      <c r="A1" s="41" t="s">
        <v>0</v>
      </c>
      <c r="B1" s="41" t="s">
        <v>1</v>
      </c>
      <c r="C1" s="41" t="s">
        <v>2</v>
      </c>
      <c r="D1" s="41" t="s">
        <v>319</v>
      </c>
      <c r="E1" s="41" t="s">
        <v>318</v>
      </c>
      <c r="F1" s="41" t="s">
        <v>317</v>
      </c>
      <c r="G1" s="41" t="s">
        <v>316</v>
      </c>
      <c r="H1" s="41" t="s">
        <v>320</v>
      </c>
      <c r="I1" s="41" t="s">
        <v>8</v>
      </c>
      <c r="J1" s="41" t="s">
        <v>321</v>
      </c>
      <c r="K1" s="41" t="s">
        <v>322</v>
      </c>
      <c r="L1" s="41" t="s">
        <v>323</v>
      </c>
      <c r="M1" s="41" t="s">
        <v>324</v>
      </c>
      <c r="N1" s="41" t="s">
        <v>325</v>
      </c>
      <c r="O1" s="41" t="s">
        <v>326</v>
      </c>
      <c r="P1" s="41" t="s">
        <v>327</v>
      </c>
      <c r="Q1" s="42" t="s">
        <v>16</v>
      </c>
      <c r="R1" s="41" t="s">
        <v>328</v>
      </c>
      <c r="S1" s="41" t="s">
        <v>329</v>
      </c>
      <c r="T1" s="43" t="s">
        <v>330</v>
      </c>
      <c r="U1" s="43" t="s">
        <v>302</v>
      </c>
    </row>
    <row r="2" spans="1:21" x14ac:dyDescent="0.2">
      <c r="A2" s="19" t="s">
        <v>90</v>
      </c>
      <c r="B2" s="11" t="s">
        <v>91</v>
      </c>
      <c r="C2" s="11" t="s">
        <v>20</v>
      </c>
      <c r="D2" s="37">
        <v>94.384</v>
      </c>
      <c r="E2" s="37">
        <v>95.53</v>
      </c>
      <c r="F2" s="37">
        <v>98.188999999999993</v>
      </c>
      <c r="G2" s="37">
        <v>96.033000000000001</v>
      </c>
      <c r="H2" s="2" t="s">
        <v>92</v>
      </c>
      <c r="I2" s="37">
        <v>91.393000000000001</v>
      </c>
      <c r="J2" s="37">
        <v>98.661000000000001</v>
      </c>
      <c r="K2" s="11">
        <v>0</v>
      </c>
      <c r="L2" s="11">
        <v>100</v>
      </c>
      <c r="M2" s="11">
        <v>30</v>
      </c>
      <c r="N2" s="11">
        <v>100</v>
      </c>
      <c r="O2" s="11">
        <v>0</v>
      </c>
      <c r="P2" s="45">
        <v>92.28</v>
      </c>
      <c r="Q2" s="11">
        <f t="shared" ref="Q2:Q23" si="0">I2*0.7+(J2*0.05+K2*0.1+L2*0.05+M2*0.05+N2*0.025+O2*0.025+P2*0.7)*0.3</f>
        <v>87.533815000000004</v>
      </c>
      <c r="R2" s="11">
        <v>1</v>
      </c>
      <c r="S2" s="11">
        <v>497</v>
      </c>
      <c r="T2" s="64" t="s">
        <v>304</v>
      </c>
      <c r="U2" s="44"/>
    </row>
    <row r="3" spans="1:21" x14ac:dyDescent="0.2">
      <c r="A3" s="10" t="s">
        <v>84</v>
      </c>
      <c r="B3" s="11" t="s">
        <v>85</v>
      </c>
      <c r="C3" s="11" t="s">
        <v>22</v>
      </c>
      <c r="D3" s="24">
        <v>92.837400000000002</v>
      </c>
      <c r="E3" s="24">
        <v>96.959199999999996</v>
      </c>
      <c r="F3" s="24">
        <v>98.104900000000001</v>
      </c>
      <c r="G3" s="24">
        <v>95.967200000000005</v>
      </c>
      <c r="H3" s="11" t="s">
        <v>86</v>
      </c>
      <c r="I3" s="24">
        <v>91.310294119999995</v>
      </c>
      <c r="J3" s="24">
        <v>97.492599999999996</v>
      </c>
      <c r="K3" s="11">
        <v>0</v>
      </c>
      <c r="L3" s="11">
        <v>70</v>
      </c>
      <c r="M3" s="11">
        <v>0</v>
      </c>
      <c r="N3" s="11">
        <v>100</v>
      </c>
      <c r="O3" s="11">
        <v>0</v>
      </c>
      <c r="P3" s="45">
        <v>94.640000000000015</v>
      </c>
      <c r="Q3" s="11">
        <f t="shared" si="0"/>
        <v>87.053994883999991</v>
      </c>
      <c r="R3" s="11">
        <v>2</v>
      </c>
      <c r="S3" s="11">
        <v>573</v>
      </c>
      <c r="T3" s="64" t="s">
        <v>304</v>
      </c>
      <c r="U3" s="44"/>
    </row>
    <row r="4" spans="1:21" x14ac:dyDescent="0.2">
      <c r="A4" s="20" t="s">
        <v>93</v>
      </c>
      <c r="B4" s="11" t="s">
        <v>94</v>
      </c>
      <c r="C4" s="11" t="s">
        <v>20</v>
      </c>
      <c r="D4" s="37">
        <v>95.886799999999994</v>
      </c>
      <c r="E4" s="37">
        <v>95.560500000000005</v>
      </c>
      <c r="F4" s="37">
        <v>96.351699999999994</v>
      </c>
      <c r="G4" s="37">
        <v>95.933000000000007</v>
      </c>
      <c r="H4" s="2" t="s">
        <v>95</v>
      </c>
      <c r="I4" s="37">
        <v>87.933999999999997</v>
      </c>
      <c r="J4" s="37">
        <v>98.184799999999996</v>
      </c>
      <c r="K4" s="11">
        <v>100</v>
      </c>
      <c r="L4" s="11">
        <v>40</v>
      </c>
      <c r="M4" s="11">
        <v>30</v>
      </c>
      <c r="N4" s="11">
        <v>100</v>
      </c>
      <c r="O4" s="11">
        <v>0</v>
      </c>
      <c r="P4" s="45">
        <v>88.920000000000016</v>
      </c>
      <c r="Q4" s="11">
        <f t="shared" si="0"/>
        <v>86.499771999999993</v>
      </c>
      <c r="R4" s="11">
        <v>3</v>
      </c>
      <c r="S4" s="11">
        <v>574</v>
      </c>
      <c r="T4" s="64" t="s">
        <v>304</v>
      </c>
      <c r="U4" s="44"/>
    </row>
    <row r="5" spans="1:21" x14ac:dyDescent="0.2">
      <c r="A5" s="10" t="s">
        <v>73</v>
      </c>
      <c r="B5" s="11" t="s">
        <v>74</v>
      </c>
      <c r="C5" s="11" t="s">
        <v>20</v>
      </c>
      <c r="D5" s="24">
        <v>93.907300000000006</v>
      </c>
      <c r="E5" s="24">
        <v>94.241200000000006</v>
      </c>
      <c r="F5" s="24">
        <v>93.802000000000007</v>
      </c>
      <c r="G5" s="24">
        <v>93.983500000000006</v>
      </c>
      <c r="H5" s="11" t="s">
        <v>75</v>
      </c>
      <c r="I5" s="24">
        <v>91.613699999999994</v>
      </c>
      <c r="J5" s="24">
        <v>94.829943330000006</v>
      </c>
      <c r="K5" s="11">
        <v>0</v>
      </c>
      <c r="L5" s="11">
        <v>0</v>
      </c>
      <c r="M5" s="11">
        <v>0</v>
      </c>
      <c r="N5" s="11">
        <v>100</v>
      </c>
      <c r="O5" s="11">
        <v>0</v>
      </c>
      <c r="P5" s="45">
        <v>94</v>
      </c>
      <c r="Q5" s="11">
        <f t="shared" si="0"/>
        <v>86.042039149949986</v>
      </c>
      <c r="R5" s="11">
        <v>4</v>
      </c>
      <c r="S5" s="11">
        <v>575</v>
      </c>
      <c r="T5" s="64" t="s">
        <v>304</v>
      </c>
      <c r="U5" s="44"/>
    </row>
    <row r="6" spans="1:21" x14ac:dyDescent="0.2">
      <c r="A6" s="11" t="s">
        <v>78</v>
      </c>
      <c r="B6" s="11" t="s">
        <v>79</v>
      </c>
      <c r="C6" s="11" t="s">
        <v>22</v>
      </c>
      <c r="D6" s="24">
        <v>93.853099999999998</v>
      </c>
      <c r="E6" s="24">
        <v>95.939099999999996</v>
      </c>
      <c r="F6" s="24">
        <v>94.977099999999993</v>
      </c>
      <c r="G6" s="24">
        <v>94.923100000000005</v>
      </c>
      <c r="H6" s="11" t="s">
        <v>80</v>
      </c>
      <c r="I6" s="24">
        <v>91.114492753623196</v>
      </c>
      <c r="J6" s="24">
        <v>98.854333333333301</v>
      </c>
      <c r="K6" s="11">
        <v>0</v>
      </c>
      <c r="L6" s="11">
        <v>30</v>
      </c>
      <c r="M6" s="11">
        <v>0</v>
      </c>
      <c r="N6" s="11">
        <v>100</v>
      </c>
      <c r="O6" s="11">
        <v>0</v>
      </c>
      <c r="P6" s="45">
        <v>92.92</v>
      </c>
      <c r="Q6" s="11">
        <f t="shared" si="0"/>
        <v>85.97615992753623</v>
      </c>
      <c r="R6" s="11">
        <v>5</v>
      </c>
      <c r="S6" s="11">
        <v>594</v>
      </c>
      <c r="T6" s="64" t="s">
        <v>304</v>
      </c>
      <c r="U6" s="44"/>
    </row>
    <row r="7" spans="1:21" x14ac:dyDescent="0.2">
      <c r="A7" s="20" t="s">
        <v>99</v>
      </c>
      <c r="B7" s="11" t="s">
        <v>100</v>
      </c>
      <c r="C7" s="11" t="s">
        <v>20</v>
      </c>
      <c r="D7" s="37">
        <v>95.933099999999996</v>
      </c>
      <c r="E7" s="37">
        <v>94.563400000000001</v>
      </c>
      <c r="F7" s="37">
        <v>94.135599999999997</v>
      </c>
      <c r="G7" s="37">
        <v>94.877366670000001</v>
      </c>
      <c r="H7" s="2" t="s">
        <v>101</v>
      </c>
      <c r="I7" s="37">
        <v>91.830281690000007</v>
      </c>
      <c r="J7" s="37">
        <v>98.062666669999999</v>
      </c>
      <c r="K7" s="11">
        <v>0</v>
      </c>
      <c r="L7" s="11">
        <v>40</v>
      </c>
      <c r="M7" s="11">
        <v>0</v>
      </c>
      <c r="N7" s="11">
        <v>5</v>
      </c>
      <c r="O7" s="11">
        <v>0</v>
      </c>
      <c r="P7" s="45">
        <v>91.92</v>
      </c>
      <c r="Q7" s="11">
        <f t="shared" si="0"/>
        <v>85.692837183050003</v>
      </c>
      <c r="R7" s="11">
        <v>6</v>
      </c>
      <c r="S7" s="11">
        <v>507</v>
      </c>
      <c r="T7" s="64" t="s">
        <v>304</v>
      </c>
      <c r="U7" s="44"/>
    </row>
    <row r="8" spans="1:21" x14ac:dyDescent="0.2">
      <c r="A8" s="20" t="s">
        <v>108</v>
      </c>
      <c r="B8" s="11" t="s">
        <v>109</v>
      </c>
      <c r="C8" s="11" t="s">
        <v>22</v>
      </c>
      <c r="D8" s="37">
        <v>90.556100000000001</v>
      </c>
      <c r="E8" s="37">
        <v>93.892300000000006</v>
      </c>
      <c r="F8" s="37">
        <v>94.825000000000003</v>
      </c>
      <c r="G8" s="37">
        <v>93.091133330000005</v>
      </c>
      <c r="H8" s="2" t="s">
        <v>110</v>
      </c>
      <c r="I8" s="37">
        <v>89.722200000000001</v>
      </c>
      <c r="J8" s="37">
        <v>95.524500000000003</v>
      </c>
      <c r="K8" s="11">
        <v>0</v>
      </c>
      <c r="L8" s="11">
        <v>40</v>
      </c>
      <c r="M8" s="11">
        <v>30</v>
      </c>
      <c r="N8" s="11">
        <v>100</v>
      </c>
      <c r="O8" s="11">
        <v>0</v>
      </c>
      <c r="P8" s="45">
        <v>91.92</v>
      </c>
      <c r="Q8" s="11">
        <f t="shared" si="0"/>
        <v>85.341607499999995</v>
      </c>
      <c r="R8" s="11">
        <v>7</v>
      </c>
      <c r="S8" s="11">
        <v>552</v>
      </c>
      <c r="T8" s="64" t="s">
        <v>304</v>
      </c>
      <c r="U8" s="44"/>
    </row>
    <row r="9" spans="1:21" x14ac:dyDescent="0.2">
      <c r="A9" s="19" t="s">
        <v>96</v>
      </c>
      <c r="B9" s="11" t="s">
        <v>97</v>
      </c>
      <c r="C9" s="11" t="s">
        <v>20</v>
      </c>
      <c r="D9" s="37">
        <v>94.687899999999999</v>
      </c>
      <c r="E9" s="37">
        <v>96.609399999999994</v>
      </c>
      <c r="F9" s="37">
        <v>95.049700000000001</v>
      </c>
      <c r="G9" s="37">
        <f>AVERAGE(D9:F9)</f>
        <v>95.448999999999998</v>
      </c>
      <c r="H9" s="2" t="s">
        <v>98</v>
      </c>
      <c r="I9" s="37">
        <v>87.000689660000006</v>
      </c>
      <c r="J9" s="37">
        <v>99.251199999999997</v>
      </c>
      <c r="K9" s="11">
        <v>50</v>
      </c>
      <c r="L9" s="11">
        <v>100</v>
      </c>
      <c r="M9" s="11">
        <v>0</v>
      </c>
      <c r="N9" s="11">
        <v>100</v>
      </c>
      <c r="O9" s="11">
        <v>0</v>
      </c>
      <c r="P9" s="45">
        <v>91.16</v>
      </c>
      <c r="Q9" s="11">
        <f t="shared" si="0"/>
        <v>85.282850761999995</v>
      </c>
      <c r="R9" s="11">
        <v>8</v>
      </c>
      <c r="S9" s="11">
        <v>448</v>
      </c>
      <c r="T9" s="64" t="s">
        <v>304</v>
      </c>
      <c r="U9" s="44"/>
    </row>
    <row r="10" spans="1:21" x14ac:dyDescent="0.2">
      <c r="A10" s="20" t="s">
        <v>114</v>
      </c>
      <c r="B10" s="11" t="s">
        <v>115</v>
      </c>
      <c r="C10" s="11" t="s">
        <v>20</v>
      </c>
      <c r="D10" s="37">
        <v>91.168000000000006</v>
      </c>
      <c r="E10" s="37">
        <v>89.797799999999995</v>
      </c>
      <c r="F10" s="37">
        <v>92.4208</v>
      </c>
      <c r="G10" s="37">
        <v>91.128799999999998</v>
      </c>
      <c r="H10" s="2" t="s">
        <v>116</v>
      </c>
      <c r="I10" s="37">
        <v>88.91</v>
      </c>
      <c r="J10" s="37">
        <v>92.777000000000001</v>
      </c>
      <c r="K10" s="11">
        <v>0</v>
      </c>
      <c r="L10" s="11">
        <v>80</v>
      </c>
      <c r="M10" s="11">
        <v>30</v>
      </c>
      <c r="N10" s="11">
        <v>100</v>
      </c>
      <c r="O10" s="11">
        <v>0</v>
      </c>
      <c r="P10" s="45">
        <v>89.639999999999986</v>
      </c>
      <c r="Q10" s="11">
        <f t="shared" si="0"/>
        <v>84.853054999999983</v>
      </c>
      <c r="R10" s="11">
        <v>9</v>
      </c>
      <c r="S10" s="11">
        <v>490</v>
      </c>
      <c r="T10" s="64" t="s">
        <v>304</v>
      </c>
      <c r="U10" s="44"/>
    </row>
    <row r="11" spans="1:21" x14ac:dyDescent="0.2">
      <c r="A11" s="20" t="s">
        <v>102</v>
      </c>
      <c r="B11" s="11" t="s">
        <v>103</v>
      </c>
      <c r="C11" s="11" t="s">
        <v>20</v>
      </c>
      <c r="D11" s="37">
        <v>89.593699999999998</v>
      </c>
      <c r="E11" s="37">
        <v>95.601100000000002</v>
      </c>
      <c r="F11" s="37">
        <v>96.662000000000006</v>
      </c>
      <c r="G11" s="37">
        <v>93.952299999999994</v>
      </c>
      <c r="H11" s="3" t="s">
        <v>104</v>
      </c>
      <c r="I11" s="37">
        <v>87.992900000000006</v>
      </c>
      <c r="J11" s="37">
        <v>97.401300000000006</v>
      </c>
      <c r="K11" s="11">
        <v>50</v>
      </c>
      <c r="L11" s="11">
        <v>60</v>
      </c>
      <c r="M11" s="11">
        <v>0</v>
      </c>
      <c r="N11" s="11">
        <v>100</v>
      </c>
      <c r="O11" s="11">
        <v>0</v>
      </c>
      <c r="P11" s="45">
        <v>88.360000000000014</v>
      </c>
      <c r="Q11" s="11">
        <f t="shared" si="0"/>
        <v>84.761649500000004</v>
      </c>
      <c r="R11" s="11">
        <v>10</v>
      </c>
      <c r="S11" s="11">
        <v>430</v>
      </c>
      <c r="T11" s="64" t="s">
        <v>304</v>
      </c>
      <c r="U11" s="44"/>
    </row>
    <row r="12" spans="1:21" x14ac:dyDescent="0.2">
      <c r="A12" s="10" t="s">
        <v>70</v>
      </c>
      <c r="B12" s="11" t="s">
        <v>71</v>
      </c>
      <c r="C12" s="11" t="s">
        <v>20</v>
      </c>
      <c r="D12" s="24">
        <v>93.349800000000002</v>
      </c>
      <c r="E12" s="24">
        <v>94.375900000000001</v>
      </c>
      <c r="F12" s="24">
        <v>96.746899999999997</v>
      </c>
      <c r="G12" s="24">
        <f>AVERAGE(D12:F12)</f>
        <v>94.824200000000005</v>
      </c>
      <c r="H12" s="11" t="s">
        <v>72</v>
      </c>
      <c r="I12" s="46" t="s">
        <v>303</v>
      </c>
      <c r="J12" s="24">
        <f>(39.7154/0.4+100*0.7+0.3*(0.6*96.84+0.4*97)+100*0.7+0.3*(0.6*97.188+0.4*95))/3</f>
        <v>99.084513333333334</v>
      </c>
      <c r="K12" s="11">
        <v>0</v>
      </c>
      <c r="L12" s="11">
        <v>80</v>
      </c>
      <c r="M12" s="11">
        <v>0</v>
      </c>
      <c r="N12" s="11">
        <v>100</v>
      </c>
      <c r="O12" s="11">
        <v>0</v>
      </c>
      <c r="P12" s="45">
        <v>85.800000000000011</v>
      </c>
      <c r="Q12" s="11">
        <f t="shared" si="0"/>
        <v>84.387767699999998</v>
      </c>
      <c r="R12" s="11">
        <v>11</v>
      </c>
      <c r="S12" s="11">
        <v>490</v>
      </c>
      <c r="T12" s="64" t="s">
        <v>304</v>
      </c>
      <c r="U12" s="44"/>
    </row>
    <row r="13" spans="1:21" x14ac:dyDescent="0.2">
      <c r="A13" s="20" t="s">
        <v>105</v>
      </c>
      <c r="B13" s="11" t="s">
        <v>106</v>
      </c>
      <c r="C13" s="11" t="s">
        <v>20</v>
      </c>
      <c r="D13" s="37">
        <v>91.847899999999996</v>
      </c>
      <c r="E13" s="37">
        <v>94.335800000000006</v>
      </c>
      <c r="F13" s="37">
        <v>95.04</v>
      </c>
      <c r="G13" s="37">
        <v>93.741</v>
      </c>
      <c r="H13" s="2" t="s">
        <v>107</v>
      </c>
      <c r="I13" s="37">
        <v>88.240099999999998</v>
      </c>
      <c r="J13" s="37">
        <v>98.049000000000007</v>
      </c>
      <c r="K13" s="11">
        <v>0</v>
      </c>
      <c r="L13" s="11">
        <v>100</v>
      </c>
      <c r="M13" s="11">
        <v>0</v>
      </c>
      <c r="N13" s="11">
        <v>100</v>
      </c>
      <c r="O13" s="11">
        <v>0</v>
      </c>
      <c r="P13" s="45">
        <v>89.360000000000014</v>
      </c>
      <c r="Q13" s="11">
        <f t="shared" si="0"/>
        <v>84.254404999999991</v>
      </c>
      <c r="R13" s="11">
        <v>12</v>
      </c>
      <c r="S13" s="11">
        <v>629</v>
      </c>
      <c r="T13" s="64" t="s">
        <v>304</v>
      </c>
      <c r="U13" s="44"/>
    </row>
    <row r="14" spans="1:21" x14ac:dyDescent="0.2">
      <c r="A14" s="10" t="s">
        <v>67</v>
      </c>
      <c r="B14" s="11" t="s">
        <v>68</v>
      </c>
      <c r="C14" s="11" t="s">
        <v>20</v>
      </c>
      <c r="D14" s="24">
        <v>88.085099999999997</v>
      </c>
      <c r="E14" s="24">
        <v>95.489099999999993</v>
      </c>
      <c r="F14" s="24">
        <v>96.462999999999994</v>
      </c>
      <c r="G14" s="24">
        <v>93.345699999999994</v>
      </c>
      <c r="H14" s="11" t="s">
        <v>69</v>
      </c>
      <c r="I14" s="24">
        <v>90.369100000000003</v>
      </c>
      <c r="J14" s="24">
        <v>94.986099999999993</v>
      </c>
      <c r="K14" s="11">
        <v>0</v>
      </c>
      <c r="L14" s="11">
        <v>0</v>
      </c>
      <c r="M14" s="11">
        <v>30</v>
      </c>
      <c r="N14" s="11">
        <v>100</v>
      </c>
      <c r="O14" s="11">
        <v>0</v>
      </c>
      <c r="P14" s="45">
        <v>85.72</v>
      </c>
      <c r="Q14" s="11">
        <f t="shared" si="0"/>
        <v>83.884361499999997</v>
      </c>
      <c r="R14" s="11">
        <v>13</v>
      </c>
      <c r="S14" s="11">
        <v>602</v>
      </c>
      <c r="T14" s="64" t="s">
        <v>304</v>
      </c>
      <c r="U14" s="44"/>
    </row>
    <row r="15" spans="1:21" x14ac:dyDescent="0.2">
      <c r="A15" s="22">
        <v>320220935011</v>
      </c>
      <c r="B15" s="11" t="s">
        <v>113</v>
      </c>
      <c r="C15" s="11" t="s">
        <v>20</v>
      </c>
      <c r="D15" s="24">
        <v>91.4071</v>
      </c>
      <c r="E15" s="24">
        <v>91.344499999999996</v>
      </c>
      <c r="F15" s="24">
        <v>90.777600000000007</v>
      </c>
      <c r="G15" s="24">
        <v>91.176400000000001</v>
      </c>
      <c r="H15" s="17">
        <v>16</v>
      </c>
      <c r="I15" s="24">
        <v>90.43</v>
      </c>
      <c r="J15" s="24">
        <v>91.623999999999995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45">
        <v>90.2</v>
      </c>
      <c r="Q15" s="11">
        <f t="shared" si="0"/>
        <v>83.617360000000005</v>
      </c>
      <c r="R15" s="11">
        <v>14</v>
      </c>
      <c r="S15" s="11">
        <v>499</v>
      </c>
      <c r="T15" s="64" t="s">
        <v>304</v>
      </c>
      <c r="U15" s="44"/>
    </row>
    <row r="16" spans="1:21" x14ac:dyDescent="0.2">
      <c r="A16" s="20" t="s">
        <v>117</v>
      </c>
      <c r="B16" s="11" t="s">
        <v>118</v>
      </c>
      <c r="C16" s="11" t="s">
        <v>20</v>
      </c>
      <c r="D16" s="37">
        <v>86.053600000000003</v>
      </c>
      <c r="E16" s="37">
        <v>92.422499999999999</v>
      </c>
      <c r="F16" s="37">
        <v>92.124300000000005</v>
      </c>
      <c r="G16" s="37">
        <v>90.20013333</v>
      </c>
      <c r="H16" s="2" t="s">
        <v>119</v>
      </c>
      <c r="I16" s="37">
        <v>89.012592592999994</v>
      </c>
      <c r="J16" s="37">
        <v>91.091999999999999</v>
      </c>
      <c r="K16" s="11">
        <v>0</v>
      </c>
      <c r="L16" s="11">
        <v>0</v>
      </c>
      <c r="M16" s="11">
        <v>0</v>
      </c>
      <c r="N16" s="11">
        <v>100</v>
      </c>
      <c r="O16" s="11">
        <v>0</v>
      </c>
      <c r="P16" s="45">
        <v>89.48</v>
      </c>
      <c r="Q16" s="11">
        <f t="shared" si="0"/>
        <v>83.21599481509999</v>
      </c>
      <c r="R16" s="11">
        <v>15</v>
      </c>
      <c r="S16" s="11">
        <v>563</v>
      </c>
      <c r="T16" s="64" t="s">
        <v>304</v>
      </c>
      <c r="U16" s="44"/>
    </row>
    <row r="17" spans="1:21" x14ac:dyDescent="0.2">
      <c r="A17" s="10" t="s">
        <v>87</v>
      </c>
      <c r="B17" s="11" t="s">
        <v>88</v>
      </c>
      <c r="C17" s="11" t="s">
        <v>20</v>
      </c>
      <c r="D17" s="24">
        <v>94.643299999999996</v>
      </c>
      <c r="E17" s="24">
        <v>92.983199999999997</v>
      </c>
      <c r="F17" s="24">
        <v>93.335099999999997</v>
      </c>
      <c r="G17" s="24">
        <v>93.653899999999993</v>
      </c>
      <c r="H17" s="11" t="s">
        <v>89</v>
      </c>
      <c r="I17" s="24">
        <v>89.3035</v>
      </c>
      <c r="J17" s="24">
        <v>98.950699999999998</v>
      </c>
      <c r="K17" s="11">
        <v>0</v>
      </c>
      <c r="L17" s="11">
        <v>40</v>
      </c>
      <c r="M17" s="11">
        <v>0</v>
      </c>
      <c r="N17" s="11">
        <v>5</v>
      </c>
      <c r="O17" s="11">
        <v>0</v>
      </c>
      <c r="P17" s="45">
        <v>86.920000000000016</v>
      </c>
      <c r="Q17" s="11">
        <f t="shared" si="0"/>
        <v>82.887410500000001</v>
      </c>
      <c r="R17" s="11">
        <v>16</v>
      </c>
      <c r="S17" s="11">
        <v>564</v>
      </c>
      <c r="T17" s="64" t="s">
        <v>304</v>
      </c>
      <c r="U17" s="64" t="s">
        <v>307</v>
      </c>
    </row>
    <row r="18" spans="1:21" x14ac:dyDescent="0.2">
      <c r="A18" s="23">
        <v>320220935631</v>
      </c>
      <c r="B18" s="11" t="s">
        <v>76</v>
      </c>
      <c r="C18" s="11" t="s">
        <v>20</v>
      </c>
      <c r="D18" s="24">
        <v>92.673500000000004</v>
      </c>
      <c r="E18" s="24">
        <v>85.511399999999995</v>
      </c>
      <c r="F18" s="24">
        <v>93.540599999999998</v>
      </c>
      <c r="G18" s="24">
        <v>90.575166670000002</v>
      </c>
      <c r="H18" s="11" t="s">
        <v>77</v>
      </c>
      <c r="I18" s="24">
        <v>87.418840579999994</v>
      </c>
      <c r="J18" s="24">
        <v>94.573166670000006</v>
      </c>
      <c r="K18" s="11">
        <v>0</v>
      </c>
      <c r="L18" s="11">
        <v>60</v>
      </c>
      <c r="M18" s="11">
        <v>0</v>
      </c>
      <c r="N18" s="11">
        <v>5</v>
      </c>
      <c r="O18" s="11">
        <v>0</v>
      </c>
      <c r="P18" s="45">
        <v>78.44</v>
      </c>
      <c r="Q18" s="11">
        <f t="shared" si="0"/>
        <v>80.021685906049981</v>
      </c>
      <c r="R18" s="11">
        <v>17</v>
      </c>
      <c r="S18" s="11">
        <v>551</v>
      </c>
      <c r="T18" s="64" t="s">
        <v>304</v>
      </c>
      <c r="U18" s="44"/>
    </row>
    <row r="19" spans="1:21" x14ac:dyDescent="0.2">
      <c r="A19" s="20" t="s">
        <v>111</v>
      </c>
      <c r="B19" s="11" t="s">
        <v>298</v>
      </c>
      <c r="C19" s="11" t="s">
        <v>22</v>
      </c>
      <c r="D19" s="37">
        <v>91.681799999999996</v>
      </c>
      <c r="E19" s="37">
        <v>91.234700000000004</v>
      </c>
      <c r="F19" s="37">
        <v>92.762100000000004</v>
      </c>
      <c r="G19" s="37">
        <v>91.892799999999994</v>
      </c>
      <c r="H19" s="2" t="s">
        <v>112</v>
      </c>
      <c r="I19" s="37">
        <v>84.502200000000002</v>
      </c>
      <c r="J19" s="37">
        <v>97.5672</v>
      </c>
      <c r="K19" s="11">
        <v>0</v>
      </c>
      <c r="L19" s="11">
        <v>70</v>
      </c>
      <c r="M19" s="11">
        <v>0</v>
      </c>
      <c r="N19" s="11">
        <v>0</v>
      </c>
      <c r="O19" s="11">
        <v>0</v>
      </c>
      <c r="P19" s="45">
        <v>86.56</v>
      </c>
      <c r="Q19" s="11">
        <f t="shared" si="0"/>
        <v>79.842647999999997</v>
      </c>
      <c r="R19" s="11">
        <v>18</v>
      </c>
      <c r="S19" s="11">
        <v>513</v>
      </c>
      <c r="T19" s="64" t="s">
        <v>308</v>
      </c>
      <c r="U19" s="44"/>
    </row>
    <row r="20" spans="1:21" x14ac:dyDescent="0.2">
      <c r="A20" s="20" t="s">
        <v>120</v>
      </c>
      <c r="B20" s="11" t="s">
        <v>121</v>
      </c>
      <c r="C20" s="11" t="s">
        <v>20</v>
      </c>
      <c r="D20" s="37">
        <v>84.5946</v>
      </c>
      <c r="E20" s="37">
        <v>91.829300000000003</v>
      </c>
      <c r="F20" s="37">
        <v>91.547399999999996</v>
      </c>
      <c r="G20" s="37">
        <v>89.323700000000002</v>
      </c>
      <c r="H20" s="2" t="s">
        <v>122</v>
      </c>
      <c r="I20" s="37">
        <v>85.55</v>
      </c>
      <c r="J20" s="37">
        <v>92.5</v>
      </c>
      <c r="K20" s="11">
        <v>0</v>
      </c>
      <c r="L20" s="11">
        <v>40</v>
      </c>
      <c r="M20" s="11">
        <v>0</v>
      </c>
      <c r="N20" s="11">
        <v>5</v>
      </c>
      <c r="O20" s="11">
        <v>0</v>
      </c>
      <c r="P20" s="45">
        <v>83.76</v>
      </c>
      <c r="Q20" s="11">
        <f t="shared" si="0"/>
        <v>79.499599999999987</v>
      </c>
      <c r="R20" s="11">
        <v>19</v>
      </c>
      <c r="S20" s="11">
        <v>566</v>
      </c>
      <c r="T20" s="64" t="s">
        <v>308</v>
      </c>
      <c r="U20" s="44"/>
    </row>
    <row r="21" spans="1:21" x14ac:dyDescent="0.2">
      <c r="A21" s="20" t="s">
        <v>126</v>
      </c>
      <c r="B21" s="11" t="s">
        <v>127</v>
      </c>
      <c r="C21" s="11" t="s">
        <v>20</v>
      </c>
      <c r="D21" s="37">
        <v>88.362700000000004</v>
      </c>
      <c r="E21" s="37">
        <v>89.378299999999996</v>
      </c>
      <c r="F21" s="37">
        <v>85.528599999999997</v>
      </c>
      <c r="G21" s="37">
        <v>87.756533333333294</v>
      </c>
      <c r="H21" s="2" t="s">
        <v>128</v>
      </c>
      <c r="I21" s="37">
        <v>83.575182481751796</v>
      </c>
      <c r="J21" s="37">
        <v>93.3466667</v>
      </c>
      <c r="K21" s="11">
        <v>0</v>
      </c>
      <c r="L21" s="11">
        <v>0</v>
      </c>
      <c r="M21" s="11">
        <v>0</v>
      </c>
      <c r="N21" s="11">
        <v>100</v>
      </c>
      <c r="O21" s="11">
        <v>0</v>
      </c>
      <c r="P21" s="45">
        <v>86.96</v>
      </c>
      <c r="Q21" s="11">
        <f t="shared" si="0"/>
        <v>78.914427737726257</v>
      </c>
      <c r="R21" s="11">
        <v>20</v>
      </c>
      <c r="S21" s="11">
        <v>473</v>
      </c>
      <c r="T21" s="64" t="s">
        <v>304</v>
      </c>
      <c r="U21" s="64" t="s">
        <v>312</v>
      </c>
    </row>
    <row r="22" spans="1:21" x14ac:dyDescent="0.2">
      <c r="A22" s="19" t="s">
        <v>123</v>
      </c>
      <c r="B22" s="11" t="s">
        <v>124</v>
      </c>
      <c r="C22" s="11" t="s">
        <v>20</v>
      </c>
      <c r="D22" s="37">
        <v>89.447699999999998</v>
      </c>
      <c r="E22" s="37">
        <v>86.376300000000001</v>
      </c>
      <c r="F22" s="37">
        <v>90.715599999999995</v>
      </c>
      <c r="G22" s="37">
        <v>88.846500000000006</v>
      </c>
      <c r="H22" s="2" t="s">
        <v>125</v>
      </c>
      <c r="I22" s="37">
        <v>85.932599999999994</v>
      </c>
      <c r="J22" s="37">
        <v>92.62</v>
      </c>
      <c r="K22" s="11">
        <v>0</v>
      </c>
      <c r="L22" s="11">
        <v>0</v>
      </c>
      <c r="M22" s="11">
        <v>0</v>
      </c>
      <c r="N22" s="11">
        <v>5</v>
      </c>
      <c r="O22" s="11">
        <v>0</v>
      </c>
      <c r="P22" s="45">
        <v>82.04</v>
      </c>
      <c r="Q22" s="11">
        <f t="shared" si="0"/>
        <v>78.808019999999985</v>
      </c>
      <c r="R22" s="11">
        <v>21</v>
      </c>
      <c r="S22" s="11">
        <v>548</v>
      </c>
      <c r="T22" s="64" t="s">
        <v>308</v>
      </c>
      <c r="U22" s="44"/>
    </row>
    <row r="23" spans="1:21" x14ac:dyDescent="0.2">
      <c r="A23" s="10" t="s">
        <v>81</v>
      </c>
      <c r="B23" s="11" t="s">
        <v>82</v>
      </c>
      <c r="C23" s="11" t="s">
        <v>20</v>
      </c>
      <c r="D23" s="24">
        <v>89.436199999999999</v>
      </c>
      <c r="E23" s="24">
        <v>90.499399999999994</v>
      </c>
      <c r="F23" s="24">
        <v>90.639899999999997</v>
      </c>
      <c r="G23" s="24">
        <v>90.191833299999999</v>
      </c>
      <c r="H23" s="11" t="s">
        <v>83</v>
      </c>
      <c r="I23" s="24">
        <v>81.527536231884099</v>
      </c>
      <c r="J23" s="24">
        <v>98.808583330000005</v>
      </c>
      <c r="K23" s="11">
        <v>0</v>
      </c>
      <c r="L23" s="11">
        <v>100</v>
      </c>
      <c r="M23" s="11">
        <v>30</v>
      </c>
      <c r="N23" s="11">
        <v>100</v>
      </c>
      <c r="O23" s="11">
        <v>0</v>
      </c>
      <c r="P23" s="45">
        <v>79.640000000000015</v>
      </c>
      <c r="Q23" s="11">
        <f t="shared" si="0"/>
        <v>77.975804112268861</v>
      </c>
      <c r="R23" s="11">
        <v>22</v>
      </c>
      <c r="S23" s="11">
        <v>444</v>
      </c>
      <c r="T23" s="64" t="s">
        <v>308</v>
      </c>
      <c r="U23" s="44"/>
    </row>
  </sheetData>
  <sortState ref="A2:U23">
    <sortCondition descending="1" ref="Q1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zoomScaleNormal="100" workbookViewId="0">
      <selection activeCell="H2" sqref="H2:H7"/>
    </sheetView>
  </sheetViews>
  <sheetFormatPr defaultColWidth="8.875" defaultRowHeight="14.25" x14ac:dyDescent="0.2"/>
  <cols>
    <col min="1" max="1" width="13.875" style="18" bestFit="1" customWidth="1"/>
    <col min="2" max="2" width="7.125" style="18" bestFit="1" customWidth="1"/>
    <col min="3" max="3" width="6" style="18" bestFit="1" customWidth="1"/>
    <col min="4" max="8" width="9.375" style="18" bestFit="1" customWidth="1"/>
    <col min="9" max="9" width="13.5" style="18" customWidth="1"/>
    <col min="10" max="10" width="9.375" style="18" bestFit="1" customWidth="1"/>
    <col min="11" max="11" width="8.375" style="18" customWidth="1"/>
    <col min="12" max="12" width="8.25" style="18" customWidth="1"/>
    <col min="13" max="16" width="9.375" style="18" bestFit="1" customWidth="1"/>
    <col min="17" max="17" width="11.75" style="18" customWidth="1"/>
    <col min="18" max="19" width="9.375" style="18" bestFit="1" customWidth="1"/>
    <col min="20" max="20" width="8.875" style="18"/>
    <col min="21" max="21" width="20.125" style="18" customWidth="1"/>
    <col min="22" max="16384" width="8.875" style="18"/>
  </cols>
  <sheetData>
    <row r="1" spans="1:21" customFormat="1" ht="54" x14ac:dyDescent="0.2">
      <c r="A1" s="41" t="s">
        <v>0</v>
      </c>
      <c r="B1" s="41" t="s">
        <v>1</v>
      </c>
      <c r="C1" s="41" t="s">
        <v>2</v>
      </c>
      <c r="D1" s="41" t="s">
        <v>319</v>
      </c>
      <c r="E1" s="41" t="s">
        <v>318</v>
      </c>
      <c r="F1" s="41" t="s">
        <v>317</v>
      </c>
      <c r="G1" s="41" t="s">
        <v>316</v>
      </c>
      <c r="H1" s="41" t="s">
        <v>320</v>
      </c>
      <c r="I1" s="41" t="s">
        <v>8</v>
      </c>
      <c r="J1" s="41" t="s">
        <v>321</v>
      </c>
      <c r="K1" s="41" t="s">
        <v>322</v>
      </c>
      <c r="L1" s="41" t="s">
        <v>323</v>
      </c>
      <c r="M1" s="41" t="s">
        <v>324</v>
      </c>
      <c r="N1" s="41" t="s">
        <v>325</v>
      </c>
      <c r="O1" s="41" t="s">
        <v>326</v>
      </c>
      <c r="P1" s="41" t="s">
        <v>327</v>
      </c>
      <c r="Q1" s="42" t="s">
        <v>16</v>
      </c>
      <c r="R1" s="41" t="s">
        <v>328</v>
      </c>
      <c r="S1" s="41" t="s">
        <v>329</v>
      </c>
      <c r="T1" s="43" t="s">
        <v>330</v>
      </c>
      <c r="U1" s="43" t="s">
        <v>302</v>
      </c>
    </row>
    <row r="2" spans="1:21" x14ac:dyDescent="0.2">
      <c r="A2" s="25" t="s">
        <v>134</v>
      </c>
      <c r="B2" s="26" t="s">
        <v>135</v>
      </c>
      <c r="C2" s="26" t="s">
        <v>20</v>
      </c>
      <c r="D2" s="49">
        <v>92.084299999999999</v>
      </c>
      <c r="E2" s="49">
        <v>94.999300000000005</v>
      </c>
      <c r="F2" s="49">
        <v>96.265199999999993</v>
      </c>
      <c r="G2" s="50">
        <v>94.449600000000004</v>
      </c>
      <c r="H2" s="25" t="s">
        <v>136</v>
      </c>
      <c r="I2" s="50">
        <v>88.146666666666704</v>
      </c>
      <c r="J2" s="50">
        <v>98.946399999999997</v>
      </c>
      <c r="K2" s="26">
        <v>30</v>
      </c>
      <c r="L2" s="26">
        <v>100</v>
      </c>
      <c r="M2" s="26">
        <v>0</v>
      </c>
      <c r="N2" s="26">
        <v>100</v>
      </c>
      <c r="O2" s="26">
        <v>0</v>
      </c>
      <c r="P2" s="51">
        <v>93.720000000000013</v>
      </c>
      <c r="Q2" s="51">
        <f t="shared" ref="Q2:Q7" si="0">I2*0.7+(J2*0.05+K2*0.1+L2*0.05+M2*0.05+N2*0.025+O2*0.025+P2*0.7)*0.3</f>
        <v>86.01806266666668</v>
      </c>
      <c r="R2" s="26">
        <v>1</v>
      </c>
      <c r="S2" s="26">
        <v>600</v>
      </c>
      <c r="T2" s="64" t="s">
        <v>304</v>
      </c>
      <c r="U2" s="47"/>
    </row>
    <row r="3" spans="1:21" s="27" customFormat="1" x14ac:dyDescent="0.2">
      <c r="A3" s="25" t="s">
        <v>129</v>
      </c>
      <c r="B3" s="26" t="s">
        <v>130</v>
      </c>
      <c r="C3" s="26" t="s">
        <v>22</v>
      </c>
      <c r="D3" s="50">
        <v>90.530199999999994</v>
      </c>
      <c r="E3" s="50">
        <v>96.524199999999993</v>
      </c>
      <c r="F3" s="50">
        <v>98.037199999999999</v>
      </c>
      <c r="G3" s="50">
        <v>95.030500000000004</v>
      </c>
      <c r="H3" s="26" t="s">
        <v>299</v>
      </c>
      <c r="I3" s="50">
        <v>87.552899999999994</v>
      </c>
      <c r="J3" s="50">
        <v>99.409899999999993</v>
      </c>
      <c r="K3" s="26">
        <v>0</v>
      </c>
      <c r="L3" s="26">
        <v>100</v>
      </c>
      <c r="M3" s="26">
        <v>30</v>
      </c>
      <c r="N3" s="26">
        <v>100</v>
      </c>
      <c r="O3" s="26">
        <v>0</v>
      </c>
      <c r="P3" s="51">
        <v>93.40000000000002</v>
      </c>
      <c r="Q3" s="51">
        <f t="shared" si="0"/>
        <v>85.092178499999989</v>
      </c>
      <c r="R3" s="26">
        <v>2</v>
      </c>
      <c r="S3" s="26">
        <v>571</v>
      </c>
      <c r="T3" s="64" t="s">
        <v>304</v>
      </c>
      <c r="U3" s="48"/>
    </row>
    <row r="4" spans="1:21" s="27" customFormat="1" x14ac:dyDescent="0.2">
      <c r="A4" s="25" t="s">
        <v>137</v>
      </c>
      <c r="B4" s="26" t="s">
        <v>138</v>
      </c>
      <c r="C4" s="26" t="s">
        <v>22</v>
      </c>
      <c r="D4" s="49">
        <v>86.868399999999994</v>
      </c>
      <c r="E4" s="49">
        <v>94.518699999999995</v>
      </c>
      <c r="F4" s="49">
        <v>93.259699999999995</v>
      </c>
      <c r="G4" s="50">
        <v>91.548900000000003</v>
      </c>
      <c r="H4" s="25" t="s">
        <v>139</v>
      </c>
      <c r="I4" s="50">
        <v>88.600700000000003</v>
      </c>
      <c r="J4" s="50">
        <v>93.525300000000001</v>
      </c>
      <c r="K4" s="26">
        <v>0</v>
      </c>
      <c r="L4" s="26">
        <v>0</v>
      </c>
      <c r="M4" s="26">
        <v>0</v>
      </c>
      <c r="N4" s="26">
        <v>5</v>
      </c>
      <c r="O4" s="26">
        <v>0</v>
      </c>
      <c r="P4" s="51">
        <v>92.84</v>
      </c>
      <c r="Q4" s="51">
        <f t="shared" si="0"/>
        <v>82.957269499999995</v>
      </c>
      <c r="R4" s="26">
        <v>3</v>
      </c>
      <c r="S4" s="26">
        <v>489</v>
      </c>
      <c r="T4" s="64" t="s">
        <v>304</v>
      </c>
      <c r="U4" s="48"/>
    </row>
    <row r="5" spans="1:21" s="27" customFormat="1" x14ac:dyDescent="0.2">
      <c r="A5" s="28" t="s">
        <v>140</v>
      </c>
      <c r="B5" s="26" t="s">
        <v>141</v>
      </c>
      <c r="C5" s="26" t="s">
        <v>20</v>
      </c>
      <c r="D5" s="49">
        <v>82.871300000000005</v>
      </c>
      <c r="E5" s="49">
        <v>90.718599999999995</v>
      </c>
      <c r="F5" s="49">
        <v>92.310100000000006</v>
      </c>
      <c r="G5" s="50">
        <v>88.633333333333297</v>
      </c>
      <c r="H5" s="29" t="s">
        <v>142</v>
      </c>
      <c r="I5" s="50">
        <v>82.810599999999994</v>
      </c>
      <c r="J5" s="50">
        <v>94.531999999999996</v>
      </c>
      <c r="K5" s="26">
        <v>0</v>
      </c>
      <c r="L5" s="26">
        <v>60</v>
      </c>
      <c r="M5" s="26">
        <v>0</v>
      </c>
      <c r="N5" s="26">
        <v>5</v>
      </c>
      <c r="O5" s="26">
        <v>0</v>
      </c>
      <c r="P5" s="51">
        <v>89.04</v>
      </c>
      <c r="Q5" s="51">
        <f t="shared" si="0"/>
        <v>79.021299999999997</v>
      </c>
      <c r="R5" s="26">
        <v>4</v>
      </c>
      <c r="S5" s="26">
        <v>469</v>
      </c>
      <c r="T5" s="64" t="s">
        <v>304</v>
      </c>
      <c r="U5" s="48"/>
    </row>
    <row r="6" spans="1:21" s="27" customFormat="1" x14ac:dyDescent="0.2">
      <c r="A6" s="25" t="s">
        <v>143</v>
      </c>
      <c r="B6" s="26" t="s">
        <v>144</v>
      </c>
      <c r="C6" s="26" t="s">
        <v>20</v>
      </c>
      <c r="D6" s="49">
        <v>85.277000000000001</v>
      </c>
      <c r="E6" s="49">
        <v>85.061099999999996</v>
      </c>
      <c r="F6" s="49">
        <v>84.332499999999996</v>
      </c>
      <c r="G6" s="50">
        <v>84.890199999999993</v>
      </c>
      <c r="H6" s="25" t="s">
        <v>145</v>
      </c>
      <c r="I6" s="50">
        <v>81.371429000000006</v>
      </c>
      <c r="J6" s="50">
        <v>88.74</v>
      </c>
      <c r="K6" s="26">
        <v>0</v>
      </c>
      <c r="L6" s="26">
        <v>60</v>
      </c>
      <c r="M6" s="26">
        <v>0</v>
      </c>
      <c r="N6" s="26">
        <v>0</v>
      </c>
      <c r="O6" s="26">
        <v>0</v>
      </c>
      <c r="P6" s="51">
        <v>87.48</v>
      </c>
      <c r="Q6" s="51">
        <f t="shared" si="0"/>
        <v>77.561900299999991</v>
      </c>
      <c r="R6" s="26">
        <v>5</v>
      </c>
      <c r="S6" s="26">
        <v>497</v>
      </c>
      <c r="T6" s="64" t="s">
        <v>304</v>
      </c>
      <c r="U6" s="48"/>
    </row>
    <row r="7" spans="1:21" s="27" customFormat="1" x14ac:dyDescent="0.2">
      <c r="A7" s="30" t="s">
        <v>131</v>
      </c>
      <c r="B7" s="26" t="s">
        <v>132</v>
      </c>
      <c r="C7" s="26" t="s">
        <v>22</v>
      </c>
      <c r="D7" s="50">
        <v>87.747200000000007</v>
      </c>
      <c r="E7" s="50">
        <v>88.663499999999999</v>
      </c>
      <c r="F7" s="50">
        <v>86.354500000000002</v>
      </c>
      <c r="G7" s="50">
        <v>87.588399999999993</v>
      </c>
      <c r="H7" s="26" t="s">
        <v>133</v>
      </c>
      <c r="I7" s="50">
        <v>79.416799999999995</v>
      </c>
      <c r="J7" s="50">
        <v>95.704899999999995</v>
      </c>
      <c r="K7" s="26">
        <v>0</v>
      </c>
      <c r="L7" s="26">
        <v>70</v>
      </c>
      <c r="M7" s="26">
        <v>30</v>
      </c>
      <c r="N7" s="26">
        <v>100</v>
      </c>
      <c r="O7" s="26">
        <v>0</v>
      </c>
      <c r="P7" s="51">
        <v>69.959999999999994</v>
      </c>
      <c r="Q7" s="51">
        <f t="shared" si="0"/>
        <v>73.968933499999991</v>
      </c>
      <c r="R7" s="26">
        <v>6</v>
      </c>
      <c r="S7" s="26">
        <v>560</v>
      </c>
      <c r="T7" s="64" t="s">
        <v>304</v>
      </c>
      <c r="U7" s="64" t="s">
        <v>312</v>
      </c>
    </row>
  </sheetData>
  <autoFilter ref="A1:S1"/>
  <sortState ref="A2:U8">
    <sortCondition descending="1" ref="Q1"/>
  </sortState>
  <phoneticPr fontId="3" type="noConversion"/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"/>
  <sheetViews>
    <sheetView zoomScaleNormal="100" workbookViewId="0">
      <selection activeCell="H2" sqref="H2:H11"/>
    </sheetView>
  </sheetViews>
  <sheetFormatPr defaultColWidth="9" defaultRowHeight="14.25" x14ac:dyDescent="0.2"/>
  <cols>
    <col min="1" max="1" width="13.875" style="18" bestFit="1" customWidth="1"/>
    <col min="2" max="2" width="7.125" style="18" bestFit="1" customWidth="1"/>
    <col min="3" max="3" width="5.625" style="18" bestFit="1" customWidth="1"/>
    <col min="4" max="9" width="11.625" style="18" bestFit="1" customWidth="1"/>
    <col min="10" max="10" width="9.875" style="18" customWidth="1"/>
    <col min="11" max="11" width="8" style="18" customWidth="1"/>
    <col min="12" max="12" width="9.25" style="18" customWidth="1"/>
    <col min="13" max="13" width="10.375" style="18" customWidth="1"/>
    <col min="14" max="14" width="11.125" style="18" customWidth="1"/>
    <col min="15" max="15" width="11.625" style="18" bestFit="1" customWidth="1"/>
    <col min="16" max="16" width="12.125" style="18" customWidth="1"/>
    <col min="17" max="17" width="11.75" style="18" customWidth="1"/>
    <col min="18" max="19" width="11.625" style="18" bestFit="1" customWidth="1"/>
    <col min="20" max="16384" width="9" style="18"/>
  </cols>
  <sheetData>
    <row r="1" spans="1:21" customFormat="1" ht="40.5" x14ac:dyDescent="0.2">
      <c r="A1" s="41" t="s">
        <v>0</v>
      </c>
      <c r="B1" s="41" t="s">
        <v>1</v>
      </c>
      <c r="C1" s="41" t="s">
        <v>2</v>
      </c>
      <c r="D1" s="41" t="s">
        <v>319</v>
      </c>
      <c r="E1" s="41" t="s">
        <v>318</v>
      </c>
      <c r="F1" s="41" t="s">
        <v>317</v>
      </c>
      <c r="G1" s="41" t="s">
        <v>316</v>
      </c>
      <c r="H1" s="41" t="s">
        <v>320</v>
      </c>
      <c r="I1" s="41" t="s">
        <v>8</v>
      </c>
      <c r="J1" s="41" t="s">
        <v>321</v>
      </c>
      <c r="K1" s="41" t="s">
        <v>322</v>
      </c>
      <c r="L1" s="41" t="s">
        <v>323</v>
      </c>
      <c r="M1" s="41" t="s">
        <v>324</v>
      </c>
      <c r="N1" s="41" t="s">
        <v>325</v>
      </c>
      <c r="O1" s="41" t="s">
        <v>326</v>
      </c>
      <c r="P1" s="41" t="s">
        <v>327</v>
      </c>
      <c r="Q1" s="42" t="s">
        <v>16</v>
      </c>
      <c r="R1" s="41" t="s">
        <v>328</v>
      </c>
      <c r="S1" s="41" t="s">
        <v>329</v>
      </c>
      <c r="T1" s="43" t="s">
        <v>330</v>
      </c>
      <c r="U1" s="43" t="s">
        <v>302</v>
      </c>
    </row>
    <row r="2" spans="1:21" ht="14.25" customHeight="1" x14ac:dyDescent="0.2">
      <c r="A2" s="22" t="s">
        <v>167</v>
      </c>
      <c r="B2" s="11" t="s">
        <v>168</v>
      </c>
      <c r="C2" s="11" t="s">
        <v>20</v>
      </c>
      <c r="D2" s="52">
        <v>91.087100000000007</v>
      </c>
      <c r="E2" s="52">
        <v>90.962199999999996</v>
      </c>
      <c r="F2" s="53">
        <v>93.862200000000001</v>
      </c>
      <c r="G2" s="53">
        <v>91.970500000000001</v>
      </c>
      <c r="H2" s="3" t="s">
        <v>169</v>
      </c>
      <c r="I2" s="12">
        <v>90.810500000000005</v>
      </c>
      <c r="J2" s="24">
        <v>92.376300000000001</v>
      </c>
      <c r="K2" s="11">
        <v>0</v>
      </c>
      <c r="L2" s="11">
        <v>40</v>
      </c>
      <c r="M2" s="11">
        <v>0</v>
      </c>
      <c r="N2" s="11">
        <v>100</v>
      </c>
      <c r="O2" s="11">
        <v>0</v>
      </c>
      <c r="P2" s="45">
        <v>93.666666666666657</v>
      </c>
      <c r="Q2" s="15">
        <f t="shared" ref="Q2:Q11" si="0">I2*0.7+(J2*0.05+K2*0.1+L2*0.05+M2*0.05+N2*0.025+O2*0.025+P2*0.7)*0.3</f>
        <v>85.972994499999999</v>
      </c>
      <c r="R2" s="11">
        <v>1</v>
      </c>
      <c r="S2" s="11">
        <v>527</v>
      </c>
      <c r="T2" s="64" t="s">
        <v>304</v>
      </c>
      <c r="U2" s="47"/>
    </row>
    <row r="3" spans="1:21" s="21" customFormat="1" ht="14.25" customHeight="1" x14ac:dyDescent="0.2">
      <c r="A3" s="6" t="s">
        <v>149</v>
      </c>
      <c r="B3" s="2" t="s">
        <v>150</v>
      </c>
      <c r="C3" s="2" t="s">
        <v>20</v>
      </c>
      <c r="D3" s="54">
        <v>93.153999999999996</v>
      </c>
      <c r="E3" s="54">
        <v>94.1233</v>
      </c>
      <c r="F3" s="54">
        <v>97.410700000000006</v>
      </c>
      <c r="G3" s="54">
        <v>94.896000000000001</v>
      </c>
      <c r="H3" s="3" t="s">
        <v>151</v>
      </c>
      <c r="I3" s="31">
        <v>86.966700000000003</v>
      </c>
      <c r="J3" s="31">
        <v>99.097300000000004</v>
      </c>
      <c r="K3" s="2">
        <v>0</v>
      </c>
      <c r="L3" s="2">
        <v>90</v>
      </c>
      <c r="M3" s="2">
        <v>30</v>
      </c>
      <c r="N3" s="2">
        <v>100</v>
      </c>
      <c r="O3" s="2">
        <v>0</v>
      </c>
      <c r="P3" s="15">
        <v>93.166666666666671</v>
      </c>
      <c r="Q3" s="15">
        <f t="shared" si="0"/>
        <v>84.478149500000001</v>
      </c>
      <c r="R3" s="2">
        <v>2</v>
      </c>
      <c r="S3" s="2">
        <v>485</v>
      </c>
      <c r="T3" s="64" t="s">
        <v>304</v>
      </c>
      <c r="U3" s="11"/>
    </row>
    <row r="4" spans="1:21" ht="14.25" customHeight="1" x14ac:dyDescent="0.2">
      <c r="A4" s="6" t="s">
        <v>161</v>
      </c>
      <c r="B4" s="2" t="s">
        <v>162</v>
      </c>
      <c r="C4" s="2" t="s">
        <v>20</v>
      </c>
      <c r="D4" s="54">
        <v>94.502899999999997</v>
      </c>
      <c r="E4" s="54">
        <v>90.278599999999997</v>
      </c>
      <c r="F4" s="54">
        <v>92.696799999999996</v>
      </c>
      <c r="G4" s="54">
        <v>92.492999999999995</v>
      </c>
      <c r="H4" s="3" t="s">
        <v>163</v>
      </c>
      <c r="I4" s="31">
        <v>86.449600000000004</v>
      </c>
      <c r="J4" s="31">
        <v>98.193100000000001</v>
      </c>
      <c r="K4" s="2">
        <v>0</v>
      </c>
      <c r="L4" s="2">
        <v>80</v>
      </c>
      <c r="M4" s="2">
        <v>0</v>
      </c>
      <c r="N4" s="2">
        <v>100</v>
      </c>
      <c r="O4" s="2">
        <v>0</v>
      </c>
      <c r="P4" s="15">
        <v>88.933333333333337</v>
      </c>
      <c r="Q4" s="15">
        <f t="shared" si="0"/>
        <v>82.613616499999992</v>
      </c>
      <c r="R4" s="11">
        <v>3</v>
      </c>
      <c r="S4" s="2">
        <v>591</v>
      </c>
      <c r="T4" s="64" t="s">
        <v>304</v>
      </c>
      <c r="U4" s="47"/>
    </row>
    <row r="5" spans="1:21" ht="14.25" customHeight="1" x14ac:dyDescent="0.2">
      <c r="A5" s="32" t="s">
        <v>170</v>
      </c>
      <c r="B5" s="11" t="s">
        <v>171</v>
      </c>
      <c r="C5" s="11" t="s">
        <v>20</v>
      </c>
      <c r="D5" s="52" t="s">
        <v>172</v>
      </c>
      <c r="E5" s="52" t="s">
        <v>173</v>
      </c>
      <c r="F5" s="53" t="s">
        <v>174</v>
      </c>
      <c r="G5" s="53">
        <v>91.3904</v>
      </c>
      <c r="H5" s="20" t="s">
        <v>175</v>
      </c>
      <c r="I5" s="12">
        <v>86.76</v>
      </c>
      <c r="J5" s="24">
        <v>96.311599999999999</v>
      </c>
      <c r="K5" s="11">
        <v>0</v>
      </c>
      <c r="L5" s="11">
        <v>0</v>
      </c>
      <c r="M5" s="11">
        <v>0</v>
      </c>
      <c r="N5" s="11">
        <v>5</v>
      </c>
      <c r="O5" s="11">
        <v>0</v>
      </c>
      <c r="P5" s="45">
        <v>94.5</v>
      </c>
      <c r="Q5" s="15">
        <f t="shared" si="0"/>
        <v>82.059173999999999</v>
      </c>
      <c r="R5" s="2">
        <v>4</v>
      </c>
      <c r="S5" s="11">
        <v>501</v>
      </c>
      <c r="T5" s="64" t="s">
        <v>304</v>
      </c>
      <c r="U5" s="47"/>
    </row>
    <row r="6" spans="1:21" ht="14.25" customHeight="1" x14ac:dyDescent="0.2">
      <c r="A6" s="6" t="s">
        <v>164</v>
      </c>
      <c r="B6" s="2" t="s">
        <v>165</v>
      </c>
      <c r="C6" s="2" t="s">
        <v>20</v>
      </c>
      <c r="D6" s="54">
        <v>90.789900000000003</v>
      </c>
      <c r="E6" s="54">
        <v>85.400700000000001</v>
      </c>
      <c r="F6" s="54">
        <v>94.282499999999999</v>
      </c>
      <c r="G6" s="54">
        <v>90.157700000000006</v>
      </c>
      <c r="H6" s="2" t="s">
        <v>166</v>
      </c>
      <c r="I6" s="31">
        <v>86.586100000000002</v>
      </c>
      <c r="J6" s="31">
        <v>92.697299999999998</v>
      </c>
      <c r="K6" s="2">
        <v>0</v>
      </c>
      <c r="L6" s="2">
        <v>60</v>
      </c>
      <c r="M6" s="2">
        <v>0</v>
      </c>
      <c r="N6" s="2">
        <v>100</v>
      </c>
      <c r="O6" s="2">
        <v>0</v>
      </c>
      <c r="P6" s="15">
        <v>85.800000000000011</v>
      </c>
      <c r="Q6" s="15">
        <f t="shared" si="0"/>
        <v>81.668729499999998</v>
      </c>
      <c r="R6" s="11">
        <v>5</v>
      </c>
      <c r="S6" s="2">
        <v>518</v>
      </c>
      <c r="T6" s="64" t="s">
        <v>304</v>
      </c>
      <c r="U6" s="47"/>
    </row>
    <row r="7" spans="1:21" ht="14.25" customHeight="1" x14ac:dyDescent="0.2">
      <c r="A7" s="6" t="s">
        <v>146</v>
      </c>
      <c r="B7" s="2" t="s">
        <v>147</v>
      </c>
      <c r="C7" s="2" t="s">
        <v>20</v>
      </c>
      <c r="D7" s="54">
        <v>86.846699999999998</v>
      </c>
      <c r="E7" s="54">
        <v>88.054100000000005</v>
      </c>
      <c r="F7" s="54">
        <v>92.844800000000006</v>
      </c>
      <c r="G7" s="54">
        <v>89.248500000000007</v>
      </c>
      <c r="H7" s="2" t="s">
        <v>148</v>
      </c>
      <c r="I7" s="31">
        <v>85.373699999999999</v>
      </c>
      <c r="J7" s="31">
        <v>92.809299999999993</v>
      </c>
      <c r="K7" s="2">
        <v>0</v>
      </c>
      <c r="L7" s="2">
        <v>60</v>
      </c>
      <c r="M7" s="2">
        <v>0</v>
      </c>
      <c r="N7" s="2">
        <v>100</v>
      </c>
      <c r="O7" s="2">
        <v>0</v>
      </c>
      <c r="P7" s="15">
        <v>88.77</v>
      </c>
      <c r="Q7" s="15">
        <f t="shared" si="0"/>
        <v>81.445429499999989</v>
      </c>
      <c r="R7" s="2">
        <v>6</v>
      </c>
      <c r="S7" s="2">
        <v>493</v>
      </c>
      <c r="T7" s="64" t="s">
        <v>304</v>
      </c>
      <c r="U7" s="47"/>
    </row>
    <row r="8" spans="1:21" ht="14.25" customHeight="1" x14ac:dyDescent="0.2">
      <c r="A8" s="6" t="s">
        <v>158</v>
      </c>
      <c r="B8" s="2" t="s">
        <v>159</v>
      </c>
      <c r="C8" s="2" t="s">
        <v>20</v>
      </c>
      <c r="D8" s="54">
        <v>87.6477</v>
      </c>
      <c r="E8" s="54">
        <v>90.820999999999998</v>
      </c>
      <c r="F8" s="54">
        <v>93.021799999999999</v>
      </c>
      <c r="G8" s="54">
        <v>90.496799999999993</v>
      </c>
      <c r="H8" s="3" t="s">
        <v>160</v>
      </c>
      <c r="I8" s="31">
        <v>85.944400000000002</v>
      </c>
      <c r="J8" s="31">
        <v>95.496499999999997</v>
      </c>
      <c r="K8" s="2">
        <v>0</v>
      </c>
      <c r="L8" s="2">
        <v>40</v>
      </c>
      <c r="M8" s="2">
        <v>0</v>
      </c>
      <c r="N8" s="2">
        <v>100</v>
      </c>
      <c r="O8" s="2">
        <v>0</v>
      </c>
      <c r="P8" s="15">
        <v>87.200000000000017</v>
      </c>
      <c r="Q8" s="15">
        <f t="shared" si="0"/>
        <v>81.255527499999999</v>
      </c>
      <c r="R8" s="11">
        <v>7</v>
      </c>
      <c r="S8" s="2">
        <v>543</v>
      </c>
      <c r="T8" s="64" t="s">
        <v>304</v>
      </c>
      <c r="U8" s="47"/>
    </row>
    <row r="9" spans="1:21" ht="14.25" customHeight="1" x14ac:dyDescent="0.2">
      <c r="A9" s="6" t="s">
        <v>152</v>
      </c>
      <c r="B9" s="2" t="s">
        <v>153</v>
      </c>
      <c r="C9" s="2" t="s">
        <v>20</v>
      </c>
      <c r="D9" s="55">
        <v>90.055000000000007</v>
      </c>
      <c r="E9" s="55">
        <v>89.965599999999995</v>
      </c>
      <c r="F9" s="54">
        <v>85.821100000000001</v>
      </c>
      <c r="G9" s="54">
        <v>88.613900000000001</v>
      </c>
      <c r="H9" s="2" t="s">
        <v>154</v>
      </c>
      <c r="I9" s="31">
        <v>86.0240875912409</v>
      </c>
      <c r="J9" s="31">
        <v>91.714399999999998</v>
      </c>
      <c r="K9" s="2">
        <v>0</v>
      </c>
      <c r="L9" s="2">
        <v>30</v>
      </c>
      <c r="M9" s="2">
        <v>0</v>
      </c>
      <c r="N9" s="2">
        <v>5</v>
      </c>
      <c r="O9" s="2">
        <v>0</v>
      </c>
      <c r="P9" s="15">
        <v>87.5</v>
      </c>
      <c r="Q9" s="15">
        <f t="shared" si="0"/>
        <v>80.455077313868628</v>
      </c>
      <c r="R9" s="2">
        <v>8</v>
      </c>
      <c r="S9" s="2">
        <v>480</v>
      </c>
      <c r="T9" s="64" t="s">
        <v>304</v>
      </c>
      <c r="U9" s="47"/>
    </row>
    <row r="10" spans="1:21" ht="14.25" customHeight="1" x14ac:dyDescent="0.2">
      <c r="A10" s="6" t="s">
        <v>155</v>
      </c>
      <c r="B10" s="2" t="s">
        <v>156</v>
      </c>
      <c r="C10" s="2" t="s">
        <v>20</v>
      </c>
      <c r="D10" s="55">
        <v>91.200900000000004</v>
      </c>
      <c r="E10" s="55">
        <v>87.204599999999999</v>
      </c>
      <c r="F10" s="54">
        <v>89.710599999999999</v>
      </c>
      <c r="G10" s="54">
        <v>89.372</v>
      </c>
      <c r="H10" s="2" t="s">
        <v>157</v>
      </c>
      <c r="I10" s="31">
        <v>85.405100000000004</v>
      </c>
      <c r="J10" s="31">
        <v>95.063500000000005</v>
      </c>
      <c r="K10" s="2">
        <v>10</v>
      </c>
      <c r="L10" s="2">
        <v>0</v>
      </c>
      <c r="M10" s="2">
        <v>0</v>
      </c>
      <c r="N10" s="2">
        <v>100</v>
      </c>
      <c r="O10" s="2">
        <v>0</v>
      </c>
      <c r="P10" s="15">
        <v>79.466666666666669</v>
      </c>
      <c r="Q10" s="15">
        <f t="shared" si="0"/>
        <v>78.947522499999991</v>
      </c>
      <c r="R10" s="11">
        <v>9</v>
      </c>
      <c r="S10" s="2">
        <v>519</v>
      </c>
      <c r="T10" s="64" t="s">
        <v>308</v>
      </c>
      <c r="U10" s="47"/>
    </row>
    <row r="11" spans="1:21" ht="14.25" customHeight="1" x14ac:dyDescent="0.2">
      <c r="A11" s="32" t="s">
        <v>176</v>
      </c>
      <c r="B11" s="11" t="s">
        <v>177</v>
      </c>
      <c r="C11" s="11" t="s">
        <v>22</v>
      </c>
      <c r="D11" s="56">
        <v>85.582599999999999</v>
      </c>
      <c r="E11" s="56">
        <v>89.476699999999994</v>
      </c>
      <c r="F11" s="53">
        <v>91.333399999999997</v>
      </c>
      <c r="G11" s="53">
        <v>88.797600000000003</v>
      </c>
      <c r="H11" s="20" t="s">
        <v>178</v>
      </c>
      <c r="I11" s="12">
        <v>81.5428</v>
      </c>
      <c r="J11" s="24">
        <v>96.762699999999995</v>
      </c>
      <c r="K11" s="11">
        <v>0</v>
      </c>
      <c r="L11" s="11">
        <v>0</v>
      </c>
      <c r="M11" s="11">
        <v>0</v>
      </c>
      <c r="N11" s="11">
        <v>100</v>
      </c>
      <c r="O11" s="11">
        <v>0</v>
      </c>
      <c r="P11" s="45">
        <v>80.76666666666668</v>
      </c>
      <c r="Q11" s="15">
        <f t="shared" si="0"/>
        <v>76.242400499999988</v>
      </c>
      <c r="R11" s="2">
        <v>10</v>
      </c>
      <c r="S11" s="11">
        <v>437</v>
      </c>
      <c r="T11" s="64" t="s">
        <v>308</v>
      </c>
      <c r="U11" s="47"/>
    </row>
  </sheetData>
  <autoFilter ref="A1:S1"/>
  <sortState ref="A2:S11">
    <sortCondition descending="1" ref="Q1"/>
  </sortState>
  <phoneticPr fontId="3" type="noConversion"/>
  <conditionalFormatting sqref="B1:B1048576">
    <cfRule type="duplicateValues" dxfId="7" priority="1"/>
  </conditionalFormatting>
  <pageMargins left="0.7" right="0.7" top="0.75" bottom="0.75" header="0.3" footer="0.3"/>
  <pageSetup paperSize="9" scale="82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zoomScaleNormal="100" workbookViewId="0">
      <selection activeCell="F22" sqref="F22"/>
    </sheetView>
  </sheetViews>
  <sheetFormatPr defaultColWidth="9" defaultRowHeight="14.25" x14ac:dyDescent="0.2"/>
  <cols>
    <col min="1" max="1" width="14.375" style="21" bestFit="1" customWidth="1"/>
    <col min="2" max="2" width="7.125" style="21" bestFit="1" customWidth="1"/>
    <col min="3" max="3" width="5.625" style="21" bestFit="1" customWidth="1"/>
    <col min="4" max="10" width="11.625" style="21" bestFit="1" customWidth="1"/>
    <col min="11" max="11" width="8.5" style="21" customWidth="1"/>
    <col min="12" max="12" width="8.25" style="21" customWidth="1"/>
    <col min="13" max="13" width="10.625" style="21" customWidth="1"/>
    <col min="14" max="14" width="9.625" style="21" customWidth="1"/>
    <col min="15" max="15" width="9.75" style="21" customWidth="1"/>
    <col min="16" max="16" width="10.25" style="21" customWidth="1"/>
    <col min="17" max="17" width="10.625" style="21" customWidth="1"/>
    <col min="18" max="19" width="11.625" style="21" bestFit="1" customWidth="1"/>
    <col min="20" max="20" width="9" style="21"/>
    <col min="21" max="21" width="18.25" style="21" customWidth="1"/>
    <col min="22" max="16384" width="9" style="21"/>
  </cols>
  <sheetData>
    <row r="1" spans="1:21" customFormat="1" ht="40.5" x14ac:dyDescent="0.2">
      <c r="A1" s="41" t="s">
        <v>0</v>
      </c>
      <c r="B1" s="41" t="s">
        <v>1</v>
      </c>
      <c r="C1" s="41" t="s">
        <v>2</v>
      </c>
      <c r="D1" s="41" t="s">
        <v>319</v>
      </c>
      <c r="E1" s="41" t="s">
        <v>318</v>
      </c>
      <c r="F1" s="41" t="s">
        <v>317</v>
      </c>
      <c r="G1" s="41" t="s">
        <v>316</v>
      </c>
      <c r="H1" s="41" t="s">
        <v>320</v>
      </c>
      <c r="I1" s="41" t="s">
        <v>8</v>
      </c>
      <c r="J1" s="41" t="s">
        <v>321</v>
      </c>
      <c r="K1" s="41" t="s">
        <v>322</v>
      </c>
      <c r="L1" s="41" t="s">
        <v>323</v>
      </c>
      <c r="M1" s="41" t="s">
        <v>324</v>
      </c>
      <c r="N1" s="41" t="s">
        <v>325</v>
      </c>
      <c r="O1" s="41" t="s">
        <v>326</v>
      </c>
      <c r="P1" s="41" t="s">
        <v>327</v>
      </c>
      <c r="Q1" s="42" t="s">
        <v>16</v>
      </c>
      <c r="R1" s="41" t="s">
        <v>328</v>
      </c>
      <c r="S1" s="41" t="s">
        <v>329</v>
      </c>
      <c r="T1" s="43" t="s">
        <v>330</v>
      </c>
      <c r="U1" s="43" t="s">
        <v>302</v>
      </c>
    </row>
    <row r="2" spans="1:21" ht="14.25" customHeight="1" x14ac:dyDescent="0.2">
      <c r="A2" s="6" t="s">
        <v>197</v>
      </c>
      <c r="B2" s="2" t="s">
        <v>198</v>
      </c>
      <c r="C2" s="2" t="s">
        <v>20</v>
      </c>
      <c r="D2" s="31">
        <v>82.265600000000006</v>
      </c>
      <c r="E2" s="31">
        <v>87.841200000000001</v>
      </c>
      <c r="F2" s="31">
        <v>92.381100000000004</v>
      </c>
      <c r="G2" s="31">
        <v>87.495999999999995</v>
      </c>
      <c r="H2" s="2" t="s">
        <v>199</v>
      </c>
      <c r="I2" s="31">
        <v>88.91</v>
      </c>
      <c r="J2" s="31">
        <v>86.887200000000007</v>
      </c>
      <c r="K2" s="2">
        <v>100</v>
      </c>
      <c r="L2" s="2">
        <v>0</v>
      </c>
      <c r="M2" s="2">
        <v>0</v>
      </c>
      <c r="N2" s="2">
        <v>5</v>
      </c>
      <c r="O2" s="2">
        <v>0</v>
      </c>
      <c r="P2" s="15">
        <v>94.633333333333326</v>
      </c>
      <c r="Q2" s="51">
        <f t="shared" ref="Q2:Q15" si="0">I2*0.7+(J2*0.05+K2*0.1+L2*0.05+M2*0.05+N2*0.025+O2*0.025+P2*0.7)*0.3</f>
        <v>86.450807999999995</v>
      </c>
      <c r="R2" s="2">
        <v>1</v>
      </c>
      <c r="S2" s="2">
        <v>613</v>
      </c>
      <c r="T2" s="64" t="s">
        <v>304</v>
      </c>
      <c r="U2" s="11"/>
    </row>
    <row r="3" spans="1:21" ht="14.25" customHeight="1" x14ac:dyDescent="0.2">
      <c r="A3" s="32" t="s">
        <v>206</v>
      </c>
      <c r="B3" s="11" t="s">
        <v>207</v>
      </c>
      <c r="C3" s="11" t="s">
        <v>20</v>
      </c>
      <c r="D3" s="57">
        <v>86.054500000000004</v>
      </c>
      <c r="E3" s="57">
        <v>93.893000000000001</v>
      </c>
      <c r="F3" s="12">
        <v>93.790800000000004</v>
      </c>
      <c r="G3" s="12">
        <v>91.246099999999998</v>
      </c>
      <c r="H3" s="33" t="s">
        <v>208</v>
      </c>
      <c r="I3" s="12">
        <v>86.9</v>
      </c>
      <c r="J3" s="12">
        <v>95.561300000000003</v>
      </c>
      <c r="K3" s="11">
        <v>10</v>
      </c>
      <c r="L3" s="11">
        <v>60</v>
      </c>
      <c r="M3" s="11">
        <v>0</v>
      </c>
      <c r="N3" s="11">
        <v>100</v>
      </c>
      <c r="O3" s="11">
        <v>0</v>
      </c>
      <c r="P3" s="45">
        <v>90.733333333333334</v>
      </c>
      <c r="Q3" s="51">
        <f t="shared" si="0"/>
        <v>83.267419500000003</v>
      </c>
      <c r="R3" s="11">
        <v>2</v>
      </c>
      <c r="S3" s="11">
        <v>630</v>
      </c>
      <c r="T3" s="64" t="s">
        <v>304</v>
      </c>
      <c r="U3" s="11"/>
    </row>
    <row r="4" spans="1:21" ht="14.25" customHeight="1" x14ac:dyDescent="0.2">
      <c r="A4" s="22">
        <v>320220934780</v>
      </c>
      <c r="B4" s="11" t="s">
        <v>212</v>
      </c>
      <c r="C4" s="11" t="s">
        <v>22</v>
      </c>
      <c r="D4" s="57" t="s">
        <v>213</v>
      </c>
      <c r="E4" s="57" t="s">
        <v>214</v>
      </c>
      <c r="F4" s="12" t="s">
        <v>215</v>
      </c>
      <c r="G4" s="12">
        <v>92.192400000000006</v>
      </c>
      <c r="H4" s="33">
        <v>1</v>
      </c>
      <c r="I4" s="12">
        <v>84.552985000000007</v>
      </c>
      <c r="J4" s="12">
        <v>99.016000000000005</v>
      </c>
      <c r="K4" s="11">
        <v>0</v>
      </c>
      <c r="L4" s="11">
        <v>90</v>
      </c>
      <c r="M4" s="11">
        <v>30</v>
      </c>
      <c r="N4" s="11">
        <v>100</v>
      </c>
      <c r="O4" s="11">
        <v>0</v>
      </c>
      <c r="P4" s="45">
        <v>88.166666666666671</v>
      </c>
      <c r="Q4" s="51">
        <f t="shared" si="0"/>
        <v>81.737329500000001</v>
      </c>
      <c r="R4" s="2">
        <v>3</v>
      </c>
      <c r="S4" s="11">
        <v>515</v>
      </c>
      <c r="T4" s="64" t="s">
        <v>304</v>
      </c>
      <c r="U4" s="11"/>
    </row>
    <row r="5" spans="1:21" ht="14.25" customHeight="1" x14ac:dyDescent="0.2">
      <c r="A5" s="6" t="s">
        <v>209</v>
      </c>
      <c r="B5" s="2" t="s">
        <v>210</v>
      </c>
      <c r="C5" s="2" t="s">
        <v>22</v>
      </c>
      <c r="D5" s="31">
        <v>89.966200000000001</v>
      </c>
      <c r="E5" s="31">
        <v>90.078599999999994</v>
      </c>
      <c r="F5" s="31">
        <v>93.530100000000004</v>
      </c>
      <c r="G5" s="31">
        <v>91.191599999999994</v>
      </c>
      <c r="H5" s="2" t="s">
        <v>211</v>
      </c>
      <c r="I5" s="31">
        <v>84.483900000000006</v>
      </c>
      <c r="J5" s="31">
        <v>97.548000000000002</v>
      </c>
      <c r="K5" s="2">
        <v>0</v>
      </c>
      <c r="L5" s="2">
        <v>70</v>
      </c>
      <c r="M5" s="2">
        <v>0</v>
      </c>
      <c r="N5" s="2">
        <v>100</v>
      </c>
      <c r="O5" s="2">
        <v>0</v>
      </c>
      <c r="P5" s="15">
        <v>89.066666666666663</v>
      </c>
      <c r="Q5" s="51">
        <f t="shared" si="0"/>
        <v>81.105950000000007</v>
      </c>
      <c r="R5" s="11">
        <v>4</v>
      </c>
      <c r="S5" s="2">
        <v>499</v>
      </c>
      <c r="T5" s="64" t="s">
        <v>304</v>
      </c>
      <c r="U5" s="11"/>
    </row>
    <row r="6" spans="1:21" ht="14.25" customHeight="1" x14ac:dyDescent="0.2">
      <c r="A6" s="6" t="s">
        <v>194</v>
      </c>
      <c r="B6" s="2" t="s">
        <v>195</v>
      </c>
      <c r="C6" s="2" t="s">
        <v>20</v>
      </c>
      <c r="D6" s="31">
        <v>85.76</v>
      </c>
      <c r="E6" s="31">
        <v>83.35</v>
      </c>
      <c r="F6" s="31">
        <v>84.44</v>
      </c>
      <c r="G6" s="31">
        <v>86.09</v>
      </c>
      <c r="H6" s="2" t="s">
        <v>196</v>
      </c>
      <c r="I6" s="31">
        <v>84.284599999999998</v>
      </c>
      <c r="J6" s="31">
        <v>88.79</v>
      </c>
      <c r="K6" s="2">
        <v>0</v>
      </c>
      <c r="L6" s="2">
        <v>0</v>
      </c>
      <c r="M6" s="2">
        <v>0</v>
      </c>
      <c r="N6" s="2">
        <v>5</v>
      </c>
      <c r="O6" s="2">
        <v>0</v>
      </c>
      <c r="P6" s="15">
        <v>90.4</v>
      </c>
      <c r="Q6" s="51">
        <f t="shared" si="0"/>
        <v>79.352569999999986</v>
      </c>
      <c r="R6" s="2">
        <v>5</v>
      </c>
      <c r="S6" s="2">
        <v>501</v>
      </c>
      <c r="T6" s="64" t="s">
        <v>304</v>
      </c>
      <c r="U6" s="11"/>
    </row>
    <row r="7" spans="1:21" ht="14.25" customHeight="1" x14ac:dyDescent="0.2">
      <c r="A7" s="2" t="s">
        <v>200</v>
      </c>
      <c r="B7" s="2" t="s">
        <v>201</v>
      </c>
      <c r="C7" s="2" t="s">
        <v>20</v>
      </c>
      <c r="D7" s="31">
        <v>89.597200000000001</v>
      </c>
      <c r="E7" s="31">
        <v>84.501499999999993</v>
      </c>
      <c r="F7" s="31">
        <v>86.073400000000007</v>
      </c>
      <c r="G7" s="31">
        <v>86.724000000000004</v>
      </c>
      <c r="H7" s="2" t="s">
        <v>202</v>
      </c>
      <c r="I7" s="31">
        <v>82.324299999999994</v>
      </c>
      <c r="J7" s="31">
        <v>93.087999999999994</v>
      </c>
      <c r="K7" s="2">
        <v>0</v>
      </c>
      <c r="L7" s="2">
        <v>0</v>
      </c>
      <c r="M7" s="2">
        <v>0</v>
      </c>
      <c r="N7" s="2">
        <v>5</v>
      </c>
      <c r="O7" s="2">
        <v>0</v>
      </c>
      <c r="P7" s="15">
        <v>92.9</v>
      </c>
      <c r="Q7" s="51">
        <f t="shared" si="0"/>
        <v>78.569829999999996</v>
      </c>
      <c r="R7" s="2">
        <v>6</v>
      </c>
      <c r="S7" s="2">
        <v>512</v>
      </c>
      <c r="T7" s="64" t="s">
        <v>304</v>
      </c>
      <c r="U7" s="64" t="s">
        <v>386</v>
      </c>
    </row>
    <row r="8" spans="1:21" ht="14.25" customHeight="1" x14ac:dyDescent="0.2">
      <c r="A8" s="34" t="s">
        <v>179</v>
      </c>
      <c r="B8" s="26" t="s">
        <v>180</v>
      </c>
      <c r="C8" s="26" t="s">
        <v>20</v>
      </c>
      <c r="D8" s="58">
        <v>89.380300000000005</v>
      </c>
      <c r="E8" s="58">
        <v>86.582800000000006</v>
      </c>
      <c r="F8" s="58">
        <v>87.740099999999998</v>
      </c>
      <c r="G8" s="58">
        <v>87.9011</v>
      </c>
      <c r="H8" s="26" t="s">
        <v>181</v>
      </c>
      <c r="I8" s="58">
        <v>82.428700000000006</v>
      </c>
      <c r="J8" s="58">
        <v>93.191900000000004</v>
      </c>
      <c r="K8" s="26">
        <v>0</v>
      </c>
      <c r="L8" s="26">
        <v>80</v>
      </c>
      <c r="M8" s="26">
        <v>30</v>
      </c>
      <c r="N8" s="26">
        <v>100</v>
      </c>
      <c r="O8" s="26">
        <v>0</v>
      </c>
      <c r="P8" s="51">
        <v>80.76666666666668</v>
      </c>
      <c r="Q8" s="51">
        <f t="shared" si="0"/>
        <v>78.458968499999997</v>
      </c>
      <c r="R8" s="11">
        <v>7</v>
      </c>
      <c r="S8" s="26">
        <v>455</v>
      </c>
      <c r="T8" s="64" t="s">
        <v>308</v>
      </c>
      <c r="U8" s="11"/>
    </row>
    <row r="9" spans="1:21" ht="14.25" customHeight="1" x14ac:dyDescent="0.2">
      <c r="A9" s="22">
        <v>320220934751</v>
      </c>
      <c r="B9" s="11" t="s">
        <v>219</v>
      </c>
      <c r="C9" s="11" t="s">
        <v>20</v>
      </c>
      <c r="D9" s="57">
        <v>86.46</v>
      </c>
      <c r="E9" s="57">
        <v>84.68</v>
      </c>
      <c r="F9" s="12">
        <v>90.04</v>
      </c>
      <c r="G9" s="12">
        <v>87.06</v>
      </c>
      <c r="H9" s="33" t="s">
        <v>220</v>
      </c>
      <c r="I9" s="12">
        <v>82.93</v>
      </c>
      <c r="J9" s="12">
        <v>91.26</v>
      </c>
      <c r="K9" s="11">
        <v>0</v>
      </c>
      <c r="L9" s="11">
        <v>0</v>
      </c>
      <c r="M9" s="11">
        <v>0</v>
      </c>
      <c r="N9" s="11">
        <v>100</v>
      </c>
      <c r="O9" s="11">
        <v>0</v>
      </c>
      <c r="P9" s="45">
        <v>83.97</v>
      </c>
      <c r="Q9" s="51">
        <f t="shared" si="0"/>
        <v>77.803600000000003</v>
      </c>
      <c r="R9" s="11">
        <v>8</v>
      </c>
      <c r="S9" s="11">
        <v>517</v>
      </c>
      <c r="T9" s="64" t="s">
        <v>304</v>
      </c>
      <c r="U9" s="64" t="s">
        <v>386</v>
      </c>
    </row>
    <row r="10" spans="1:21" ht="14.25" customHeight="1" x14ac:dyDescent="0.2">
      <c r="A10" s="6" t="s">
        <v>182</v>
      </c>
      <c r="B10" s="2" t="s">
        <v>183</v>
      </c>
      <c r="C10" s="2" t="s">
        <v>22</v>
      </c>
      <c r="D10" s="31">
        <v>88.418999999999997</v>
      </c>
      <c r="E10" s="31">
        <v>89.765000000000001</v>
      </c>
      <c r="F10" s="31">
        <v>91.844099999999997</v>
      </c>
      <c r="G10" s="31">
        <v>90.009399999999999</v>
      </c>
      <c r="H10" s="2" t="s">
        <v>184</v>
      </c>
      <c r="I10" s="31">
        <v>78.251099999999994</v>
      </c>
      <c r="J10" s="31">
        <v>99.349199999999996</v>
      </c>
      <c r="K10" s="2">
        <v>0</v>
      </c>
      <c r="L10" s="2">
        <v>60</v>
      </c>
      <c r="M10" s="2">
        <v>0</v>
      </c>
      <c r="N10" s="2">
        <v>100</v>
      </c>
      <c r="O10" s="2">
        <v>0</v>
      </c>
      <c r="P10" s="15">
        <v>91.1</v>
      </c>
      <c r="Q10" s="51">
        <f t="shared" si="0"/>
        <v>77.047007999999991</v>
      </c>
      <c r="R10" s="2">
        <v>9</v>
      </c>
      <c r="S10" s="2">
        <v>469</v>
      </c>
      <c r="T10" s="64" t="s">
        <v>304</v>
      </c>
      <c r="U10" s="64" t="s">
        <v>386</v>
      </c>
    </row>
    <row r="11" spans="1:21" ht="14.25" customHeight="1" x14ac:dyDescent="0.2">
      <c r="A11" s="32" t="s">
        <v>216</v>
      </c>
      <c r="B11" s="11" t="s">
        <v>217</v>
      </c>
      <c r="C11" s="11" t="s">
        <v>20</v>
      </c>
      <c r="D11" s="57">
        <v>84.1</v>
      </c>
      <c r="E11" s="57">
        <v>87.8</v>
      </c>
      <c r="F11" s="12">
        <v>83.7</v>
      </c>
      <c r="G11" s="12">
        <v>85.2</v>
      </c>
      <c r="H11" s="20" t="s">
        <v>218</v>
      </c>
      <c r="I11" s="12">
        <v>77.8</v>
      </c>
      <c r="J11" s="12">
        <v>93</v>
      </c>
      <c r="K11" s="11">
        <v>30</v>
      </c>
      <c r="L11" s="11">
        <v>0</v>
      </c>
      <c r="M11" s="11">
        <v>0</v>
      </c>
      <c r="N11" s="11">
        <v>5</v>
      </c>
      <c r="O11" s="11">
        <v>0</v>
      </c>
      <c r="P11" s="45">
        <v>93.533333333333331</v>
      </c>
      <c r="Q11" s="51">
        <f t="shared" si="0"/>
        <v>76.434499999999986</v>
      </c>
      <c r="R11" s="11">
        <v>10</v>
      </c>
      <c r="S11" s="11">
        <v>460</v>
      </c>
      <c r="T11" s="64" t="s">
        <v>304</v>
      </c>
      <c r="U11" s="64" t="s">
        <v>309</v>
      </c>
    </row>
    <row r="12" spans="1:21" ht="14.25" customHeight="1" x14ac:dyDescent="0.2">
      <c r="A12" s="10" t="s">
        <v>203</v>
      </c>
      <c r="B12" s="11" t="s">
        <v>204</v>
      </c>
      <c r="C12" s="11" t="s">
        <v>20</v>
      </c>
      <c r="D12" s="12">
        <v>89.869799999999998</v>
      </c>
      <c r="E12" s="12">
        <v>88.494399999999999</v>
      </c>
      <c r="F12" s="12">
        <v>90.648200000000003</v>
      </c>
      <c r="G12" s="12">
        <v>89.67</v>
      </c>
      <c r="H12" s="11" t="s">
        <v>205</v>
      </c>
      <c r="I12" s="12">
        <v>78.22</v>
      </c>
      <c r="J12" s="12">
        <v>99.616</v>
      </c>
      <c r="K12" s="11">
        <v>0</v>
      </c>
      <c r="L12" s="11">
        <v>0</v>
      </c>
      <c r="M12" s="11">
        <v>0</v>
      </c>
      <c r="N12" s="11">
        <v>100</v>
      </c>
      <c r="O12" s="11">
        <v>0</v>
      </c>
      <c r="P12" s="45">
        <v>88.2</v>
      </c>
      <c r="Q12" s="51">
        <f t="shared" si="0"/>
        <v>75.520240000000001</v>
      </c>
      <c r="R12" s="2">
        <v>11</v>
      </c>
      <c r="S12" s="11">
        <v>484</v>
      </c>
      <c r="T12" s="64"/>
      <c r="U12" s="64" t="s">
        <v>387</v>
      </c>
    </row>
    <row r="13" spans="1:21" ht="14.25" customHeight="1" x14ac:dyDescent="0.2">
      <c r="A13" s="6" t="s">
        <v>188</v>
      </c>
      <c r="B13" s="2" t="s">
        <v>189</v>
      </c>
      <c r="C13" s="2" t="s">
        <v>20</v>
      </c>
      <c r="D13" s="31">
        <v>84.918099999999995</v>
      </c>
      <c r="E13" s="31">
        <v>83.646600000000007</v>
      </c>
      <c r="F13" s="31">
        <v>83.565399999999997</v>
      </c>
      <c r="G13" s="31">
        <v>84.043400000000005</v>
      </c>
      <c r="H13" s="2" t="s">
        <v>190</v>
      </c>
      <c r="I13" s="31">
        <v>78.226299999999995</v>
      </c>
      <c r="J13" s="31">
        <v>92.018699999999995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15">
        <v>83.63333333333334</v>
      </c>
      <c r="Q13" s="51">
        <f t="shared" si="0"/>
        <v>73.701690499999984</v>
      </c>
      <c r="R13" s="11">
        <v>12</v>
      </c>
      <c r="S13" s="2">
        <v>448</v>
      </c>
      <c r="T13" s="64" t="s">
        <v>308</v>
      </c>
      <c r="U13" s="11"/>
    </row>
    <row r="14" spans="1:21" ht="14.25" customHeight="1" x14ac:dyDescent="0.2">
      <c r="A14" s="6" t="s">
        <v>191</v>
      </c>
      <c r="B14" s="2" t="s">
        <v>192</v>
      </c>
      <c r="C14" s="2" t="s">
        <v>22</v>
      </c>
      <c r="D14" s="31">
        <v>83.688299999999998</v>
      </c>
      <c r="E14" s="31">
        <v>83.168499999999995</v>
      </c>
      <c r="F14" s="31">
        <v>85.829899999999995</v>
      </c>
      <c r="G14" s="31">
        <v>84.228899999999996</v>
      </c>
      <c r="H14" s="3" t="s">
        <v>193</v>
      </c>
      <c r="I14" s="31">
        <v>76.820999999999998</v>
      </c>
      <c r="J14" s="31">
        <v>93.679500000000004</v>
      </c>
      <c r="K14" s="2">
        <v>0</v>
      </c>
      <c r="L14" s="2">
        <v>0</v>
      </c>
      <c r="M14" s="2">
        <v>0</v>
      </c>
      <c r="N14" s="2">
        <v>5</v>
      </c>
      <c r="O14" s="2">
        <v>0</v>
      </c>
      <c r="P14" s="15">
        <v>86.63333333333334</v>
      </c>
      <c r="Q14" s="51">
        <f t="shared" si="0"/>
        <v>73.4103925</v>
      </c>
      <c r="R14" s="2">
        <v>13</v>
      </c>
      <c r="S14" s="2">
        <v>477</v>
      </c>
      <c r="T14" s="64" t="s">
        <v>308</v>
      </c>
      <c r="U14" s="11"/>
    </row>
    <row r="15" spans="1:21" ht="14.25" customHeight="1" x14ac:dyDescent="0.2">
      <c r="A15" s="6" t="s">
        <v>185</v>
      </c>
      <c r="B15" s="2" t="s">
        <v>186</v>
      </c>
      <c r="C15" s="2" t="s">
        <v>20</v>
      </c>
      <c r="D15" s="31">
        <v>82.821600000000004</v>
      </c>
      <c r="E15" s="31">
        <v>84.768500000000003</v>
      </c>
      <c r="F15" s="31">
        <v>86.113600000000005</v>
      </c>
      <c r="G15" s="31">
        <v>84.567899999999995</v>
      </c>
      <c r="H15" s="2" t="s">
        <v>187</v>
      </c>
      <c r="I15" s="31">
        <v>77.989099999999993</v>
      </c>
      <c r="J15" s="31">
        <v>92.951999999999998</v>
      </c>
      <c r="K15" s="2">
        <v>0</v>
      </c>
      <c r="L15" s="2">
        <v>0</v>
      </c>
      <c r="M15" s="2">
        <v>0</v>
      </c>
      <c r="N15" s="2">
        <v>5</v>
      </c>
      <c r="O15" s="2">
        <v>0</v>
      </c>
      <c r="P15" s="15">
        <v>78.233333333333348</v>
      </c>
      <c r="Q15" s="51">
        <f t="shared" si="0"/>
        <v>72.453149999999994</v>
      </c>
      <c r="R15" s="2">
        <v>14</v>
      </c>
      <c r="S15" s="2">
        <v>446</v>
      </c>
      <c r="T15" s="64" t="s">
        <v>308</v>
      </c>
      <c r="U15" s="11"/>
    </row>
  </sheetData>
  <autoFilter ref="A1:S1"/>
  <sortState ref="A2:U16">
    <sortCondition descending="1" ref="Q1"/>
  </sortState>
  <phoneticPr fontId="3" type="noConversion"/>
  <conditionalFormatting sqref="B2:B1048576">
    <cfRule type="duplicateValues" dxfId="6" priority="2"/>
  </conditionalFormatting>
  <conditionalFormatting sqref="B1">
    <cfRule type="duplicateValues" dxfId="5" priority="1"/>
  </conditionalFormatting>
  <pageMargins left="0.7" right="0.7" top="0.75" bottom="0.75" header="0.3" footer="0.3"/>
  <pageSetup paperSize="9" scale="82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Normal="100" workbookViewId="0">
      <selection activeCell="H27" sqref="H27"/>
    </sheetView>
  </sheetViews>
  <sheetFormatPr defaultColWidth="8.875" defaultRowHeight="14.25" x14ac:dyDescent="0.2"/>
  <cols>
    <col min="1" max="1" width="16.125" style="1" bestFit="1" customWidth="1"/>
    <col min="2" max="2" width="7.5" style="1" bestFit="1" customWidth="1"/>
    <col min="3" max="3" width="6" style="1" bestFit="1" customWidth="1"/>
    <col min="4" max="5" width="12.25" style="1" bestFit="1" customWidth="1"/>
    <col min="6" max="6" width="10.875" style="1" customWidth="1"/>
    <col min="7" max="7" width="11.75" style="1" customWidth="1"/>
    <col min="8" max="8" width="13.625" style="1" customWidth="1"/>
    <col min="9" max="9" width="12.25" style="1" bestFit="1" customWidth="1"/>
    <col min="10" max="10" width="8.125" style="1" customWidth="1"/>
    <col min="11" max="11" width="8.25" style="1" customWidth="1"/>
    <col min="12" max="12" width="7.875" style="1" customWidth="1"/>
    <col min="13" max="13" width="10" style="1" customWidth="1"/>
    <col min="14" max="14" width="9.125" style="1" customWidth="1"/>
    <col min="15" max="15" width="9.25" style="1" customWidth="1"/>
    <col min="16" max="16" width="8.875" style="1" customWidth="1"/>
    <col min="17" max="17" width="11" style="1" bestFit="1" customWidth="1"/>
    <col min="18" max="19" width="12.25" style="1" bestFit="1" customWidth="1"/>
    <col min="20" max="16384" width="8.875" style="1"/>
  </cols>
  <sheetData>
    <row r="1" spans="1:21" customFormat="1" ht="54" x14ac:dyDescent="0.2">
      <c r="A1" s="41" t="s">
        <v>0</v>
      </c>
      <c r="B1" s="41" t="s">
        <v>1</v>
      </c>
      <c r="C1" s="41" t="s">
        <v>2</v>
      </c>
      <c r="D1" s="41" t="s">
        <v>319</v>
      </c>
      <c r="E1" s="41" t="s">
        <v>318</v>
      </c>
      <c r="F1" s="41" t="s">
        <v>317</v>
      </c>
      <c r="G1" s="41" t="s">
        <v>316</v>
      </c>
      <c r="H1" s="41" t="s">
        <v>320</v>
      </c>
      <c r="I1" s="41" t="s">
        <v>8</v>
      </c>
      <c r="J1" s="41" t="s">
        <v>321</v>
      </c>
      <c r="K1" s="41" t="s">
        <v>322</v>
      </c>
      <c r="L1" s="41" t="s">
        <v>323</v>
      </c>
      <c r="M1" s="41" t="s">
        <v>324</v>
      </c>
      <c r="N1" s="41" t="s">
        <v>325</v>
      </c>
      <c r="O1" s="41" t="s">
        <v>326</v>
      </c>
      <c r="P1" s="41" t="s">
        <v>327</v>
      </c>
      <c r="Q1" s="42" t="s">
        <v>16</v>
      </c>
      <c r="R1" s="41" t="s">
        <v>328</v>
      </c>
      <c r="S1" s="41" t="s">
        <v>329</v>
      </c>
      <c r="T1" s="43" t="s">
        <v>330</v>
      </c>
      <c r="U1" s="43" t="s">
        <v>302</v>
      </c>
    </row>
    <row r="2" spans="1:21" ht="14.25" customHeight="1" x14ac:dyDescent="0.2">
      <c r="A2" s="2" t="s">
        <v>231</v>
      </c>
      <c r="B2" s="2" t="s">
        <v>232</v>
      </c>
      <c r="C2" s="2" t="s">
        <v>20</v>
      </c>
      <c r="D2" s="15">
        <v>93.947599999999994</v>
      </c>
      <c r="E2" s="15">
        <v>95.637</v>
      </c>
      <c r="F2" s="15">
        <v>95.686999999999998</v>
      </c>
      <c r="G2" s="15">
        <v>95.090533333333298</v>
      </c>
      <c r="H2" s="2" t="s">
        <v>163</v>
      </c>
      <c r="I2" s="59">
        <v>90.103906249999994</v>
      </c>
      <c r="J2" s="15">
        <v>98.679699999999997</v>
      </c>
      <c r="K2" s="2">
        <v>0</v>
      </c>
      <c r="L2" s="2">
        <v>100</v>
      </c>
      <c r="M2" s="2">
        <v>0</v>
      </c>
      <c r="N2" s="2">
        <v>100</v>
      </c>
      <c r="O2" s="2">
        <v>0</v>
      </c>
      <c r="P2" s="15">
        <v>97.4</v>
      </c>
      <c r="Q2" s="15">
        <f t="shared" ref="Q2:Q13" si="0">I2*0.7+(J2*0.05+K2*0.1+L2*0.05+M2*0.05+N2*0.025+O2*0.025+P2*0.7)*0.3</f>
        <v>87.256929874999983</v>
      </c>
      <c r="R2" s="2">
        <v>1</v>
      </c>
      <c r="S2" s="2">
        <v>636</v>
      </c>
      <c r="T2" s="64" t="s">
        <v>304</v>
      </c>
      <c r="U2" s="61"/>
    </row>
    <row r="3" spans="1:21" ht="14.25" customHeight="1" x14ac:dyDescent="0.2">
      <c r="A3" s="3" t="s">
        <v>300</v>
      </c>
      <c r="B3" s="2" t="s">
        <v>237</v>
      </c>
      <c r="C3" s="2" t="s">
        <v>20</v>
      </c>
      <c r="D3" s="15">
        <v>91.756399999999999</v>
      </c>
      <c r="E3" s="15">
        <v>88.195599999999999</v>
      </c>
      <c r="F3" s="15">
        <v>95.557500000000005</v>
      </c>
      <c r="G3" s="15">
        <v>91.836500000000001</v>
      </c>
      <c r="H3" s="3" t="s">
        <v>169</v>
      </c>
      <c r="I3" s="59">
        <v>88.563970588235307</v>
      </c>
      <c r="J3" s="15">
        <v>93.694599999999994</v>
      </c>
      <c r="K3" s="2">
        <v>0</v>
      </c>
      <c r="L3" s="2">
        <v>100</v>
      </c>
      <c r="M3" s="2">
        <v>0</v>
      </c>
      <c r="N3" s="2">
        <v>5</v>
      </c>
      <c r="O3" s="2">
        <v>0</v>
      </c>
      <c r="P3" s="15">
        <v>90.240000000000009</v>
      </c>
      <c r="Q3" s="15">
        <f t="shared" si="0"/>
        <v>83.888098411764702</v>
      </c>
      <c r="R3" s="2">
        <v>2</v>
      </c>
      <c r="S3" s="2">
        <v>494</v>
      </c>
      <c r="T3" s="64" t="s">
        <v>304</v>
      </c>
      <c r="U3" s="61"/>
    </row>
    <row r="4" spans="1:21" ht="14.25" customHeight="1" x14ac:dyDescent="0.2">
      <c r="A4" s="4">
        <v>320220937221</v>
      </c>
      <c r="B4" s="2" t="s">
        <v>233</v>
      </c>
      <c r="C4" s="2" t="s">
        <v>20</v>
      </c>
      <c r="D4" s="15">
        <v>93.149100000000004</v>
      </c>
      <c r="E4" s="15">
        <v>95.594899999999996</v>
      </c>
      <c r="F4" s="15">
        <v>97.053299999999993</v>
      </c>
      <c r="G4" s="15">
        <v>95.266199999999998</v>
      </c>
      <c r="H4" s="3" t="s">
        <v>151</v>
      </c>
      <c r="I4" s="59">
        <v>87.510218978102202</v>
      </c>
      <c r="J4" s="15">
        <v>98.261899999999997</v>
      </c>
      <c r="K4" s="2">
        <v>0</v>
      </c>
      <c r="L4" s="2">
        <v>100</v>
      </c>
      <c r="M4" s="2">
        <v>30</v>
      </c>
      <c r="N4" s="2">
        <v>100</v>
      </c>
      <c r="O4" s="2">
        <v>0</v>
      </c>
      <c r="P4" s="15">
        <v>87.28</v>
      </c>
      <c r="Q4" s="15">
        <f t="shared" si="0"/>
        <v>83.759881784671535</v>
      </c>
      <c r="R4" s="2">
        <v>3</v>
      </c>
      <c r="S4" s="2">
        <v>474</v>
      </c>
      <c r="T4" s="64" t="s">
        <v>304</v>
      </c>
      <c r="U4" s="61"/>
    </row>
    <row r="5" spans="1:21" ht="14.25" customHeight="1" x14ac:dyDescent="0.2">
      <c r="A5" s="5">
        <v>320220934811</v>
      </c>
      <c r="B5" s="2" t="s">
        <v>230</v>
      </c>
      <c r="C5" s="2" t="s">
        <v>20</v>
      </c>
      <c r="D5" s="15">
        <v>85.809399999999997</v>
      </c>
      <c r="E5" s="15">
        <v>93.206699999999998</v>
      </c>
      <c r="F5" s="15">
        <v>93.785700000000006</v>
      </c>
      <c r="G5" s="15">
        <v>90.933899999999994</v>
      </c>
      <c r="H5" s="3" t="s">
        <v>157</v>
      </c>
      <c r="I5" s="59">
        <v>86.040145985401494</v>
      </c>
      <c r="J5" s="15">
        <v>95.569299999999998</v>
      </c>
      <c r="K5" s="2">
        <v>0</v>
      </c>
      <c r="L5" s="2">
        <v>50</v>
      </c>
      <c r="M5" s="2">
        <v>0</v>
      </c>
      <c r="N5" s="2">
        <v>100</v>
      </c>
      <c r="O5" s="2">
        <v>0</v>
      </c>
      <c r="P5" s="15">
        <v>95.48</v>
      </c>
      <c r="Q5" s="15">
        <f t="shared" si="0"/>
        <v>83.212441689781031</v>
      </c>
      <c r="R5" s="2">
        <v>4</v>
      </c>
      <c r="S5" s="2">
        <v>510</v>
      </c>
      <c r="T5" s="64" t="s">
        <v>304</v>
      </c>
      <c r="U5" s="61"/>
    </row>
    <row r="6" spans="1:21" ht="14.25" customHeight="1" x14ac:dyDescent="0.2">
      <c r="A6" s="3" t="s">
        <v>234</v>
      </c>
      <c r="B6" s="2" t="s">
        <v>235</v>
      </c>
      <c r="C6" s="2" t="s">
        <v>22</v>
      </c>
      <c r="D6" s="15">
        <v>91.272900000000007</v>
      </c>
      <c r="E6" s="15">
        <v>96.1691</v>
      </c>
      <c r="F6" s="15">
        <v>98.170400000000001</v>
      </c>
      <c r="G6" s="15">
        <f>AVERAGE(D6:F6)</f>
        <v>95.204133333333331</v>
      </c>
      <c r="H6" s="3" t="s">
        <v>236</v>
      </c>
      <c r="I6" s="59">
        <v>86.527007299270096</v>
      </c>
      <c r="J6" s="15">
        <v>99.214399999999998</v>
      </c>
      <c r="K6" s="2">
        <v>0</v>
      </c>
      <c r="L6" s="2">
        <v>40</v>
      </c>
      <c r="M6" s="2">
        <v>0</v>
      </c>
      <c r="N6" s="2">
        <v>100</v>
      </c>
      <c r="O6" s="2">
        <v>0</v>
      </c>
      <c r="P6" s="15">
        <v>90.640000000000015</v>
      </c>
      <c r="Q6" s="15">
        <f t="shared" si="0"/>
        <v>82.441521109489059</v>
      </c>
      <c r="R6" s="2">
        <v>5</v>
      </c>
      <c r="S6" s="2">
        <v>475</v>
      </c>
      <c r="T6" s="64" t="s">
        <v>304</v>
      </c>
      <c r="U6" s="61"/>
    </row>
    <row r="7" spans="1:21" ht="14.25" customHeight="1" x14ac:dyDescent="0.2">
      <c r="A7" s="2" t="s">
        <v>240</v>
      </c>
      <c r="B7" s="2" t="s">
        <v>241</v>
      </c>
      <c r="C7" s="2" t="s">
        <v>22</v>
      </c>
      <c r="D7" s="15">
        <v>87.936800000000005</v>
      </c>
      <c r="E7" s="15">
        <v>91.153300000000002</v>
      </c>
      <c r="F7" s="15">
        <v>93.289000000000001</v>
      </c>
      <c r="G7" s="15">
        <v>90.793000000000006</v>
      </c>
      <c r="H7" s="2" t="s">
        <v>148</v>
      </c>
      <c r="I7" s="59">
        <v>83.660144927536194</v>
      </c>
      <c r="J7" s="15">
        <v>95.669300000000007</v>
      </c>
      <c r="K7" s="2">
        <v>0</v>
      </c>
      <c r="L7" s="2">
        <v>90</v>
      </c>
      <c r="M7" s="2">
        <v>30</v>
      </c>
      <c r="N7" s="2">
        <v>100</v>
      </c>
      <c r="O7" s="2">
        <v>0</v>
      </c>
      <c r="P7" s="15">
        <v>93.72</v>
      </c>
      <c r="Q7" s="15">
        <f t="shared" si="0"/>
        <v>82.228340949275321</v>
      </c>
      <c r="R7" s="2">
        <v>6</v>
      </c>
      <c r="S7" s="2">
        <v>621</v>
      </c>
      <c r="T7" s="64" t="s">
        <v>304</v>
      </c>
      <c r="U7" s="61"/>
    </row>
    <row r="8" spans="1:21" ht="14.25" customHeight="1" x14ac:dyDescent="0.2">
      <c r="A8" s="6" t="s">
        <v>238</v>
      </c>
      <c r="B8" s="2" t="s">
        <v>239</v>
      </c>
      <c r="C8" s="2" t="s">
        <v>20</v>
      </c>
      <c r="D8" s="15">
        <v>88.180700000000002</v>
      </c>
      <c r="E8" s="15">
        <v>88.105900000000005</v>
      </c>
      <c r="F8" s="15">
        <v>96.789699999999996</v>
      </c>
      <c r="G8" s="15">
        <v>91.03</v>
      </c>
      <c r="H8" s="3" t="s">
        <v>166</v>
      </c>
      <c r="I8" s="59">
        <v>83.963970588235298</v>
      </c>
      <c r="J8" s="15">
        <v>96.362399999999994</v>
      </c>
      <c r="K8" s="2">
        <v>0</v>
      </c>
      <c r="L8" s="2">
        <v>80</v>
      </c>
      <c r="M8" s="2">
        <v>0</v>
      </c>
      <c r="N8" s="2">
        <v>100</v>
      </c>
      <c r="O8" s="2">
        <v>0</v>
      </c>
      <c r="P8" s="15">
        <v>95.320000000000007</v>
      </c>
      <c r="Q8" s="15">
        <f t="shared" si="0"/>
        <v>82.187415411764704</v>
      </c>
      <c r="R8" s="2">
        <v>7</v>
      </c>
      <c r="S8" s="2">
        <v>523</v>
      </c>
      <c r="T8" s="64" t="s">
        <v>304</v>
      </c>
      <c r="U8" s="61"/>
    </row>
    <row r="9" spans="1:21" ht="14.25" customHeight="1" x14ac:dyDescent="0.2">
      <c r="A9" s="7">
        <v>320220937320</v>
      </c>
      <c r="B9" s="8" t="s">
        <v>221</v>
      </c>
      <c r="C9" s="8" t="s">
        <v>22</v>
      </c>
      <c r="D9" s="60">
        <v>88.906800000000004</v>
      </c>
      <c r="E9" s="60">
        <v>91.234399999999994</v>
      </c>
      <c r="F9" s="60">
        <v>93.670900000000003</v>
      </c>
      <c r="G9" s="60">
        <f>(D9+E9+F9)/3</f>
        <v>91.270699999999991</v>
      </c>
      <c r="H9" s="9" t="s">
        <v>222</v>
      </c>
      <c r="I9" s="45">
        <v>81.575352112676001</v>
      </c>
      <c r="J9" s="60">
        <v>97.02</v>
      </c>
      <c r="K9" s="8">
        <v>0</v>
      </c>
      <c r="L9" s="8">
        <v>100</v>
      </c>
      <c r="M9" s="8">
        <v>30</v>
      </c>
      <c r="N9" s="8">
        <v>100</v>
      </c>
      <c r="O9" s="8">
        <v>0</v>
      </c>
      <c r="P9" s="60">
        <v>94.12</v>
      </c>
      <c r="Q9" s="60">
        <f t="shared" si="0"/>
        <v>81.02324647887319</v>
      </c>
      <c r="R9" s="8">
        <v>8</v>
      </c>
      <c r="S9" s="8">
        <v>516</v>
      </c>
      <c r="T9" s="64" t="s">
        <v>304</v>
      </c>
      <c r="U9" s="61"/>
    </row>
    <row r="10" spans="1:21" ht="14.25" customHeight="1" x14ac:dyDescent="0.2">
      <c r="A10" s="4">
        <v>320220936150</v>
      </c>
      <c r="B10" s="2" t="s">
        <v>223</v>
      </c>
      <c r="C10" s="2" t="s">
        <v>22</v>
      </c>
      <c r="D10" s="15">
        <v>90.137500000000003</v>
      </c>
      <c r="E10" s="15">
        <v>91.625699999999995</v>
      </c>
      <c r="F10" s="15">
        <v>91.328000000000003</v>
      </c>
      <c r="G10" s="15">
        <v>91.0304</v>
      </c>
      <c r="H10" s="3" t="s">
        <v>160</v>
      </c>
      <c r="I10" s="45">
        <v>83.572388059701495</v>
      </c>
      <c r="J10" s="15">
        <v>97.575999999999993</v>
      </c>
      <c r="K10" s="2">
        <v>0</v>
      </c>
      <c r="L10" s="2">
        <v>20</v>
      </c>
      <c r="M10" s="2">
        <v>100</v>
      </c>
      <c r="N10" s="2">
        <v>100</v>
      </c>
      <c r="O10" s="2">
        <v>0</v>
      </c>
      <c r="P10" s="15">
        <v>86.920000000000016</v>
      </c>
      <c r="Q10" s="15">
        <f t="shared" si="0"/>
        <v>80.767511641791046</v>
      </c>
      <c r="R10" s="2">
        <v>9</v>
      </c>
      <c r="S10" s="2">
        <v>567</v>
      </c>
      <c r="T10" s="64" t="s">
        <v>310</v>
      </c>
      <c r="U10" s="61"/>
    </row>
    <row r="11" spans="1:21" ht="14.25" customHeight="1" x14ac:dyDescent="0.2">
      <c r="A11" s="7">
        <v>320220935681</v>
      </c>
      <c r="B11" s="8" t="s">
        <v>229</v>
      </c>
      <c r="C11" s="8" t="s">
        <v>20</v>
      </c>
      <c r="D11" s="60">
        <v>87.087900000000005</v>
      </c>
      <c r="E11" s="60">
        <v>89.822299999999998</v>
      </c>
      <c r="F11" s="60">
        <v>87.184625409999995</v>
      </c>
      <c r="G11" s="60">
        <v>87.848500000000001</v>
      </c>
      <c r="H11" s="8" t="s">
        <v>154</v>
      </c>
      <c r="I11" s="59">
        <v>81.773049645390103</v>
      </c>
      <c r="J11" s="60">
        <v>93.37</v>
      </c>
      <c r="K11" s="8">
        <v>0</v>
      </c>
      <c r="L11" s="8">
        <v>60</v>
      </c>
      <c r="M11" s="8">
        <v>0</v>
      </c>
      <c r="N11" s="8">
        <v>100</v>
      </c>
      <c r="O11" s="8">
        <v>0</v>
      </c>
      <c r="P11" s="60">
        <v>86.32</v>
      </c>
      <c r="Q11" s="60">
        <f t="shared" si="0"/>
        <v>78.418884751773064</v>
      </c>
      <c r="R11" s="8">
        <v>10</v>
      </c>
      <c r="S11" s="8">
        <v>490</v>
      </c>
      <c r="T11" s="64" t="s">
        <v>304</v>
      </c>
      <c r="U11" s="64" t="s">
        <v>306</v>
      </c>
    </row>
    <row r="12" spans="1:21" ht="14.25" customHeight="1" x14ac:dyDescent="0.2">
      <c r="A12" s="7">
        <v>320220935251</v>
      </c>
      <c r="B12" s="8" t="s">
        <v>224</v>
      </c>
      <c r="C12" s="8" t="s">
        <v>20</v>
      </c>
      <c r="D12" s="60" t="s">
        <v>225</v>
      </c>
      <c r="E12" s="60" t="s">
        <v>226</v>
      </c>
      <c r="F12" s="60" t="s">
        <v>227</v>
      </c>
      <c r="G12" s="60">
        <v>87.529766666666703</v>
      </c>
      <c r="H12" s="8" t="s">
        <v>228</v>
      </c>
      <c r="I12" s="59">
        <v>81.439130434782598</v>
      </c>
      <c r="J12" s="60">
        <v>92.77</v>
      </c>
      <c r="K12" s="8">
        <v>0</v>
      </c>
      <c r="L12" s="8">
        <v>80</v>
      </c>
      <c r="M12" s="8">
        <v>30</v>
      </c>
      <c r="N12" s="8">
        <v>100</v>
      </c>
      <c r="O12" s="8">
        <v>0</v>
      </c>
      <c r="P12" s="60">
        <v>82.360000000000014</v>
      </c>
      <c r="Q12" s="60">
        <f t="shared" si="0"/>
        <v>78.094541304347814</v>
      </c>
      <c r="R12" s="8">
        <v>11</v>
      </c>
      <c r="S12" s="8">
        <v>500</v>
      </c>
      <c r="T12" s="64" t="s">
        <v>310</v>
      </c>
      <c r="U12" s="61"/>
    </row>
    <row r="13" spans="1:21" ht="14.25" customHeight="1" x14ac:dyDescent="0.2">
      <c r="A13" s="7">
        <v>320220937060</v>
      </c>
      <c r="B13" s="2" t="s">
        <v>297</v>
      </c>
      <c r="C13" s="8" t="s">
        <v>22</v>
      </c>
      <c r="D13" s="60">
        <v>85.780600000000007</v>
      </c>
      <c r="E13" s="60">
        <v>89.5822</v>
      </c>
      <c r="F13" s="60">
        <v>93.826400000000007</v>
      </c>
      <c r="G13" s="60">
        <f>AVERAGE(D13:F13)</f>
        <v>89.729733333333343</v>
      </c>
      <c r="H13" s="9" t="s">
        <v>178</v>
      </c>
      <c r="I13" s="59">
        <v>82.021739130434796</v>
      </c>
      <c r="J13" s="60">
        <v>97.6</v>
      </c>
      <c r="K13" s="8">
        <v>0</v>
      </c>
      <c r="L13" s="8">
        <v>30</v>
      </c>
      <c r="M13" s="8">
        <v>0</v>
      </c>
      <c r="N13" s="8">
        <v>100</v>
      </c>
      <c r="O13" s="8">
        <v>0</v>
      </c>
      <c r="P13" s="60">
        <v>84.56</v>
      </c>
      <c r="Q13" s="60">
        <f t="shared" si="0"/>
        <v>77.836817391304351</v>
      </c>
      <c r="R13" s="8">
        <v>12</v>
      </c>
      <c r="S13" s="8">
        <v>532</v>
      </c>
      <c r="T13" s="64" t="s">
        <v>304</v>
      </c>
      <c r="U13" s="64" t="s">
        <v>331</v>
      </c>
    </row>
  </sheetData>
  <autoFilter ref="A1:S1"/>
  <sortState ref="A2:U13">
    <sortCondition descending="1" ref="Q1"/>
  </sortState>
  <phoneticPr fontId="3" type="noConversion"/>
  <conditionalFormatting sqref="B2:B1048576">
    <cfRule type="duplicateValues" dxfId="4" priority="2"/>
  </conditionalFormatting>
  <conditionalFormatting sqref="B1">
    <cfRule type="duplicateValues" dxfId="3" priority="1"/>
  </conditionalFormatting>
  <pageMargins left="0.75" right="0.75" top="1" bottom="1" header="0.5" footer="0.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Normal="100" workbookViewId="0">
      <selection activeCell="M30" sqref="M30"/>
    </sheetView>
  </sheetViews>
  <sheetFormatPr defaultColWidth="8.875" defaultRowHeight="14.25" x14ac:dyDescent="0.2"/>
  <cols>
    <col min="1" max="1" width="14.375" style="18" bestFit="1" customWidth="1"/>
    <col min="2" max="2" width="7.125" style="18" bestFit="1" customWidth="1"/>
    <col min="3" max="3" width="6" style="18" bestFit="1" customWidth="1"/>
    <col min="4" max="6" width="9.375" style="18" bestFit="1" customWidth="1"/>
    <col min="7" max="7" width="13.75" style="18" bestFit="1" customWidth="1"/>
    <col min="8" max="8" width="13.125" style="18" customWidth="1"/>
    <col min="9" max="9" width="11.625" style="18" customWidth="1"/>
    <col min="10" max="10" width="11.625" style="18" bestFit="1" customWidth="1"/>
    <col min="11" max="16" width="9.375" style="18" bestFit="1" customWidth="1"/>
    <col min="17" max="17" width="11" style="18" bestFit="1" customWidth="1"/>
    <col min="18" max="19" width="9.375" style="18" bestFit="1" customWidth="1"/>
    <col min="20" max="20" width="8.875" style="18"/>
    <col min="21" max="21" width="20.5" style="18" customWidth="1"/>
    <col min="22" max="16384" width="8.875" style="18"/>
  </cols>
  <sheetData>
    <row r="1" spans="1:21" customFormat="1" ht="40.5" x14ac:dyDescent="0.2">
      <c r="A1" s="41" t="s">
        <v>0</v>
      </c>
      <c r="B1" s="41" t="s">
        <v>1</v>
      </c>
      <c r="C1" s="41" t="s">
        <v>2</v>
      </c>
      <c r="D1" s="41" t="s">
        <v>319</v>
      </c>
      <c r="E1" s="41" t="s">
        <v>318</v>
      </c>
      <c r="F1" s="41" t="s">
        <v>317</v>
      </c>
      <c r="G1" s="41" t="s">
        <v>316</v>
      </c>
      <c r="H1" s="41" t="s">
        <v>320</v>
      </c>
      <c r="I1" s="41" t="s">
        <v>8</v>
      </c>
      <c r="J1" s="41" t="s">
        <v>321</v>
      </c>
      <c r="K1" s="41" t="s">
        <v>322</v>
      </c>
      <c r="L1" s="41" t="s">
        <v>323</v>
      </c>
      <c r="M1" s="41" t="s">
        <v>324</v>
      </c>
      <c r="N1" s="41" t="s">
        <v>325</v>
      </c>
      <c r="O1" s="41" t="s">
        <v>326</v>
      </c>
      <c r="P1" s="41" t="s">
        <v>327</v>
      </c>
      <c r="Q1" s="42" t="s">
        <v>16</v>
      </c>
      <c r="R1" s="41" t="s">
        <v>328</v>
      </c>
      <c r="S1" s="41" t="s">
        <v>329</v>
      </c>
      <c r="T1" s="43" t="s">
        <v>330</v>
      </c>
      <c r="U1" s="43" t="s">
        <v>302</v>
      </c>
    </row>
    <row r="2" spans="1:21" x14ac:dyDescent="0.2">
      <c r="A2" s="35" t="s">
        <v>261</v>
      </c>
      <c r="B2" s="35" t="s">
        <v>262</v>
      </c>
      <c r="C2" s="35" t="s">
        <v>22</v>
      </c>
      <c r="D2" s="63">
        <v>91.391400000000004</v>
      </c>
      <c r="E2" s="63">
        <v>92.067899999999995</v>
      </c>
      <c r="F2" s="63">
        <v>89.634900000000002</v>
      </c>
      <c r="G2" s="63">
        <v>91.031400000000005</v>
      </c>
      <c r="H2" s="35" t="s">
        <v>263</v>
      </c>
      <c r="I2" s="59">
        <v>85.451094890510902</v>
      </c>
      <c r="J2" s="63">
        <v>95.493300000000005</v>
      </c>
      <c r="K2" s="35">
        <v>10</v>
      </c>
      <c r="L2" s="35">
        <v>20</v>
      </c>
      <c r="M2" s="35">
        <v>50</v>
      </c>
      <c r="N2" s="35">
        <v>100</v>
      </c>
      <c r="O2" s="35">
        <v>0</v>
      </c>
      <c r="P2" s="63">
        <v>92.199999999999989</v>
      </c>
      <c r="Q2" s="63">
        <f t="shared" ref="Q2:Q13" si="0">I2*0.7+(J2*0.05+K2*0.1+L2*0.05+M2*0.05+N2*0.025+O2*0.025+P2*0.7)*0.3</f>
        <v>82.710165923357621</v>
      </c>
      <c r="R2" s="35">
        <v>1</v>
      </c>
      <c r="S2" s="35">
        <v>486</v>
      </c>
      <c r="T2" s="64" t="s">
        <v>304</v>
      </c>
      <c r="U2" s="47"/>
    </row>
    <row r="3" spans="1:21" x14ac:dyDescent="0.2">
      <c r="A3" s="34" t="s">
        <v>255</v>
      </c>
      <c r="B3" s="35" t="s">
        <v>256</v>
      </c>
      <c r="C3" s="35" t="s">
        <v>22</v>
      </c>
      <c r="D3" s="63">
        <v>91.567400000000006</v>
      </c>
      <c r="E3" s="63">
        <v>93.043000000000006</v>
      </c>
      <c r="F3" s="63">
        <v>95.914900000000003</v>
      </c>
      <c r="G3" s="63">
        <v>93.508399999999995</v>
      </c>
      <c r="H3" s="35" t="s">
        <v>257</v>
      </c>
      <c r="I3" s="59">
        <v>84.788805970149298</v>
      </c>
      <c r="J3" s="63">
        <v>99.132000000000005</v>
      </c>
      <c r="K3" s="35">
        <v>0</v>
      </c>
      <c r="L3" s="35">
        <v>80</v>
      </c>
      <c r="M3" s="35">
        <v>0</v>
      </c>
      <c r="N3" s="35">
        <v>100</v>
      </c>
      <c r="O3" s="35">
        <v>0</v>
      </c>
      <c r="P3" s="63">
        <v>92.44</v>
      </c>
      <c r="Q3" s="63">
        <f t="shared" si="0"/>
        <v>82.201544179104502</v>
      </c>
      <c r="R3" s="35">
        <v>2</v>
      </c>
      <c r="S3" s="35">
        <v>535</v>
      </c>
      <c r="T3" s="64" t="s">
        <v>304</v>
      </c>
      <c r="U3" s="47"/>
    </row>
    <row r="4" spans="1:21" x14ac:dyDescent="0.2">
      <c r="A4" s="36">
        <v>320220935201</v>
      </c>
      <c r="B4" s="35" t="s">
        <v>250</v>
      </c>
      <c r="C4" s="35" t="s">
        <v>20</v>
      </c>
      <c r="D4" s="63">
        <v>88.791300000000007</v>
      </c>
      <c r="E4" s="63">
        <v>90.276700000000005</v>
      </c>
      <c r="F4" s="63">
        <v>92.536299999999997</v>
      </c>
      <c r="G4" s="63">
        <v>90.534700000000001</v>
      </c>
      <c r="H4" s="35" t="s">
        <v>251</v>
      </c>
      <c r="I4" s="59">
        <v>83.261702127659603</v>
      </c>
      <c r="J4" s="63">
        <v>97.385300000000001</v>
      </c>
      <c r="K4" s="35">
        <v>0</v>
      </c>
      <c r="L4" s="35">
        <v>80</v>
      </c>
      <c r="M4" s="35">
        <v>30</v>
      </c>
      <c r="N4" s="35">
        <v>100</v>
      </c>
      <c r="O4" s="35">
        <v>0</v>
      </c>
      <c r="P4" s="63">
        <v>94.640000000000015</v>
      </c>
      <c r="Q4" s="63">
        <f t="shared" si="0"/>
        <v>82.018370989361728</v>
      </c>
      <c r="R4" s="35">
        <v>3</v>
      </c>
      <c r="S4" s="35">
        <v>540</v>
      </c>
      <c r="T4" s="64" t="s">
        <v>304</v>
      </c>
      <c r="U4" s="47"/>
    </row>
    <row r="5" spans="1:21" x14ac:dyDescent="0.2">
      <c r="A5" s="35" t="s">
        <v>264</v>
      </c>
      <c r="B5" s="35" t="s">
        <v>265</v>
      </c>
      <c r="C5" s="35" t="s">
        <v>22</v>
      </c>
      <c r="D5" s="63">
        <v>86.235299999999995</v>
      </c>
      <c r="E5" s="63">
        <v>88.040499999999994</v>
      </c>
      <c r="F5" s="63" t="s">
        <v>266</v>
      </c>
      <c r="G5" s="63">
        <f>(D5+E5+F5)/3</f>
        <v>88.860900000000001</v>
      </c>
      <c r="H5" s="35" t="s">
        <v>267</v>
      </c>
      <c r="I5" s="59">
        <v>80.095588235294102</v>
      </c>
      <c r="J5" s="63">
        <v>94.953599999999994</v>
      </c>
      <c r="K5" s="35">
        <v>100</v>
      </c>
      <c r="L5" s="35">
        <v>70</v>
      </c>
      <c r="M5" s="35">
        <v>30</v>
      </c>
      <c r="N5" s="35">
        <v>100</v>
      </c>
      <c r="O5" s="35">
        <v>0</v>
      </c>
      <c r="P5" s="63">
        <v>91.48</v>
      </c>
      <c r="Q5" s="63">
        <f t="shared" si="0"/>
        <v>81.952015764705862</v>
      </c>
      <c r="R5" s="35">
        <v>4</v>
      </c>
      <c r="S5" s="35">
        <v>474</v>
      </c>
      <c r="T5" s="64" t="s">
        <v>304</v>
      </c>
      <c r="U5" s="47"/>
    </row>
    <row r="6" spans="1:21" x14ac:dyDescent="0.2">
      <c r="A6" s="36">
        <v>320220936190</v>
      </c>
      <c r="B6" s="35" t="s">
        <v>244</v>
      </c>
      <c r="C6" s="35" t="s">
        <v>22</v>
      </c>
      <c r="D6" s="63">
        <v>89.295400000000001</v>
      </c>
      <c r="E6" s="63">
        <v>90.513599999999997</v>
      </c>
      <c r="F6" s="63">
        <v>87.387799999999999</v>
      </c>
      <c r="G6" s="63">
        <v>89.158799999999999</v>
      </c>
      <c r="H6" s="35" t="s">
        <v>245</v>
      </c>
      <c r="I6" s="59">
        <v>84.163503649635004</v>
      </c>
      <c r="J6" s="63">
        <v>92.696933000000001</v>
      </c>
      <c r="K6" s="35">
        <v>0</v>
      </c>
      <c r="L6" s="35">
        <v>30</v>
      </c>
      <c r="M6" s="35">
        <v>50</v>
      </c>
      <c r="N6" s="35">
        <v>100</v>
      </c>
      <c r="O6" s="35">
        <v>0</v>
      </c>
      <c r="P6" s="63">
        <v>89.4</v>
      </c>
      <c r="Q6" s="63">
        <f t="shared" si="0"/>
        <v>81.028906549744505</v>
      </c>
      <c r="R6" s="35">
        <v>5</v>
      </c>
      <c r="S6" s="35">
        <v>592</v>
      </c>
      <c r="T6" s="64" t="s">
        <v>304</v>
      </c>
      <c r="U6" s="47"/>
    </row>
    <row r="7" spans="1:21" x14ac:dyDescent="0.2">
      <c r="A7" s="34" t="s">
        <v>252</v>
      </c>
      <c r="B7" s="35" t="s">
        <v>253</v>
      </c>
      <c r="C7" s="35" t="s">
        <v>20</v>
      </c>
      <c r="D7" s="63">
        <v>88</v>
      </c>
      <c r="E7" s="63">
        <v>88.97</v>
      </c>
      <c r="F7" s="63">
        <v>95.57</v>
      </c>
      <c r="G7" s="63">
        <v>90.85</v>
      </c>
      <c r="H7" s="35" t="s">
        <v>254</v>
      </c>
      <c r="I7" s="59">
        <v>80.975714285714304</v>
      </c>
      <c r="J7" s="63">
        <v>98.24</v>
      </c>
      <c r="K7" s="35">
        <v>0</v>
      </c>
      <c r="L7" s="35">
        <v>40</v>
      </c>
      <c r="M7" s="35">
        <v>30</v>
      </c>
      <c r="N7" s="35">
        <v>100</v>
      </c>
      <c r="O7" s="35">
        <v>0</v>
      </c>
      <c r="P7" s="63">
        <v>91.4</v>
      </c>
      <c r="Q7" s="63">
        <f t="shared" si="0"/>
        <v>79.150599999999997</v>
      </c>
      <c r="R7" s="35">
        <v>6</v>
      </c>
      <c r="S7" s="35">
        <v>443</v>
      </c>
      <c r="T7" s="64" t="s">
        <v>304</v>
      </c>
      <c r="U7" s="64" t="s">
        <v>313</v>
      </c>
    </row>
    <row r="8" spans="1:21" x14ac:dyDescent="0.2">
      <c r="A8" s="34" t="s">
        <v>258</v>
      </c>
      <c r="B8" s="35" t="s">
        <v>259</v>
      </c>
      <c r="C8" s="35" t="s">
        <v>20</v>
      </c>
      <c r="D8" s="63">
        <v>87.203100000000006</v>
      </c>
      <c r="E8" s="63">
        <v>91.373900000000006</v>
      </c>
      <c r="F8" s="63">
        <v>94.88758</v>
      </c>
      <c r="G8" s="63">
        <v>91.150899999999993</v>
      </c>
      <c r="H8" s="35" t="s">
        <v>260</v>
      </c>
      <c r="I8" s="59">
        <v>82.110218978102196</v>
      </c>
      <c r="J8" s="63">
        <v>98.43</v>
      </c>
      <c r="K8" s="35">
        <v>0</v>
      </c>
      <c r="L8" s="35">
        <v>40</v>
      </c>
      <c r="M8" s="35">
        <v>30</v>
      </c>
      <c r="N8" s="35">
        <v>100</v>
      </c>
      <c r="O8" s="35">
        <v>0</v>
      </c>
      <c r="P8" s="63">
        <v>80.800000000000011</v>
      </c>
      <c r="Q8" s="63">
        <f t="shared" si="0"/>
        <v>77.721603284671531</v>
      </c>
      <c r="R8" s="35">
        <v>7</v>
      </c>
      <c r="S8" s="35">
        <v>486</v>
      </c>
      <c r="T8" s="64" t="s">
        <v>310</v>
      </c>
      <c r="U8" s="47"/>
    </row>
    <row r="9" spans="1:21" x14ac:dyDescent="0.2">
      <c r="A9" s="36">
        <v>320220936181</v>
      </c>
      <c r="B9" s="35" t="s">
        <v>315</v>
      </c>
      <c r="C9" s="35" t="s">
        <v>20</v>
      </c>
      <c r="D9" s="63">
        <v>84.932000000000002</v>
      </c>
      <c r="E9" s="63">
        <v>89.793899999999994</v>
      </c>
      <c r="F9" s="63">
        <v>87.962500000000006</v>
      </c>
      <c r="G9" s="63">
        <v>84.882099999999994</v>
      </c>
      <c r="H9" s="35" t="s">
        <v>243</v>
      </c>
      <c r="I9" s="59">
        <v>82.9673913043478</v>
      </c>
      <c r="J9" s="63">
        <v>92.502899999999997</v>
      </c>
      <c r="K9" s="35">
        <v>0</v>
      </c>
      <c r="L9" s="35">
        <v>20</v>
      </c>
      <c r="M9" s="35">
        <v>0</v>
      </c>
      <c r="N9" s="35">
        <v>100</v>
      </c>
      <c r="O9" s="35">
        <v>0</v>
      </c>
      <c r="P9" s="63">
        <v>80.600000000000009</v>
      </c>
      <c r="Q9" s="63">
        <f t="shared" si="0"/>
        <v>77.440717413043458</v>
      </c>
      <c r="R9" s="35">
        <v>8</v>
      </c>
      <c r="S9" s="35">
        <v>513</v>
      </c>
      <c r="T9" s="64" t="s">
        <v>304</v>
      </c>
      <c r="U9" s="64" t="s">
        <v>331</v>
      </c>
    </row>
    <row r="10" spans="1:21" x14ac:dyDescent="0.2">
      <c r="A10" s="36">
        <v>320220935791</v>
      </c>
      <c r="B10" s="35" t="s">
        <v>246</v>
      </c>
      <c r="C10" s="35" t="s">
        <v>20</v>
      </c>
      <c r="D10" s="63">
        <v>84.823099999999997</v>
      </c>
      <c r="E10" s="63" t="s">
        <v>247</v>
      </c>
      <c r="F10" s="63" t="s">
        <v>248</v>
      </c>
      <c r="G10" s="63">
        <v>87.412966670000003</v>
      </c>
      <c r="H10" s="29" t="s">
        <v>249</v>
      </c>
      <c r="I10" s="59">
        <v>78.806474820143904</v>
      </c>
      <c r="J10" s="63">
        <v>96.606999999999999</v>
      </c>
      <c r="K10" s="35">
        <v>0</v>
      </c>
      <c r="L10" s="35">
        <v>80</v>
      </c>
      <c r="M10" s="35">
        <v>30</v>
      </c>
      <c r="N10" s="35">
        <v>100</v>
      </c>
      <c r="O10" s="35">
        <v>0</v>
      </c>
      <c r="P10" s="63">
        <v>80.72</v>
      </c>
      <c r="Q10" s="63">
        <f t="shared" si="0"/>
        <v>75.964837374100725</v>
      </c>
      <c r="R10" s="35">
        <v>9</v>
      </c>
      <c r="S10" s="35">
        <v>443</v>
      </c>
      <c r="T10" s="64"/>
      <c r="U10" s="64" t="s">
        <v>387</v>
      </c>
    </row>
    <row r="11" spans="1:21" x14ac:dyDescent="0.2">
      <c r="A11" s="6" t="s">
        <v>268</v>
      </c>
      <c r="B11" s="2" t="s">
        <v>269</v>
      </c>
      <c r="C11" s="2" t="s">
        <v>22</v>
      </c>
      <c r="D11" s="15">
        <v>85.672399999999996</v>
      </c>
      <c r="E11" s="15">
        <v>84.472300000000004</v>
      </c>
      <c r="F11" s="15">
        <v>91.189300000000003</v>
      </c>
      <c r="G11" s="15">
        <v>87.110799999999998</v>
      </c>
      <c r="H11" s="2" t="s">
        <v>270</v>
      </c>
      <c r="I11" s="59">
        <v>77.967647058823502</v>
      </c>
      <c r="J11" s="15">
        <v>93.186999999999998</v>
      </c>
      <c r="K11" s="2">
        <v>0</v>
      </c>
      <c r="L11" s="2">
        <v>0</v>
      </c>
      <c r="M11" s="2">
        <v>0</v>
      </c>
      <c r="N11" s="2">
        <v>100</v>
      </c>
      <c r="O11" s="2">
        <v>0</v>
      </c>
      <c r="P11" s="15">
        <v>88.76</v>
      </c>
      <c r="Q11" s="63">
        <f t="shared" si="0"/>
        <v>75.36475794117645</v>
      </c>
      <c r="R11" s="35">
        <v>10</v>
      </c>
      <c r="S11" s="2">
        <v>437</v>
      </c>
      <c r="T11" s="64" t="s">
        <v>310</v>
      </c>
      <c r="U11" s="64"/>
    </row>
    <row r="12" spans="1:21" x14ac:dyDescent="0.2">
      <c r="A12" s="35" t="s">
        <v>274</v>
      </c>
      <c r="B12" s="35" t="s">
        <v>242</v>
      </c>
      <c r="C12" s="35" t="s">
        <v>20</v>
      </c>
      <c r="D12" s="63">
        <v>87.126099999999994</v>
      </c>
      <c r="E12" s="63">
        <v>86.142600000000002</v>
      </c>
      <c r="F12" s="63">
        <v>81.644900000000007</v>
      </c>
      <c r="G12" s="63">
        <v>84.971199999999996</v>
      </c>
      <c r="H12" s="35" t="s">
        <v>275</v>
      </c>
      <c r="I12" s="62">
        <v>79.245652173913001</v>
      </c>
      <c r="J12" s="63">
        <v>93.95</v>
      </c>
      <c r="K12" s="35">
        <v>0</v>
      </c>
      <c r="L12" s="35">
        <v>0</v>
      </c>
      <c r="M12" s="35">
        <v>0</v>
      </c>
      <c r="N12" s="35">
        <v>100</v>
      </c>
      <c r="O12" s="35">
        <v>0</v>
      </c>
      <c r="P12" s="63">
        <v>67.800000000000011</v>
      </c>
      <c r="Q12" s="63">
        <f t="shared" si="0"/>
        <v>71.869206521739102</v>
      </c>
      <c r="R12" s="35">
        <v>11</v>
      </c>
      <c r="S12" s="35">
        <v>455</v>
      </c>
      <c r="T12" s="64" t="s">
        <v>310</v>
      </c>
      <c r="U12" s="47"/>
    </row>
    <row r="13" spans="1:21" x14ac:dyDescent="0.2">
      <c r="A13" s="35" t="s">
        <v>271</v>
      </c>
      <c r="B13" s="35" t="s">
        <v>272</v>
      </c>
      <c r="C13" s="35" t="s">
        <v>22</v>
      </c>
      <c r="D13" s="63">
        <v>87.760400000000004</v>
      </c>
      <c r="E13" s="63">
        <v>86.689599999999999</v>
      </c>
      <c r="F13" s="63">
        <v>85.155900000000003</v>
      </c>
      <c r="G13" s="63">
        <v>86.535300000000007</v>
      </c>
      <c r="H13" s="35" t="s">
        <v>273</v>
      </c>
      <c r="I13" s="59">
        <v>76.547142857142802</v>
      </c>
      <c r="J13" s="63">
        <v>92.376000000000005</v>
      </c>
      <c r="K13" s="35">
        <v>0</v>
      </c>
      <c r="L13" s="35">
        <v>0</v>
      </c>
      <c r="M13" s="35">
        <v>30</v>
      </c>
      <c r="N13" s="35">
        <v>5</v>
      </c>
      <c r="O13" s="35">
        <v>0</v>
      </c>
      <c r="P13" s="63">
        <v>0</v>
      </c>
      <c r="Q13" s="63">
        <f t="shared" si="0"/>
        <v>55.456139999999955</v>
      </c>
      <c r="R13" s="35">
        <v>12</v>
      </c>
      <c r="S13" s="35">
        <v>494</v>
      </c>
      <c r="T13" s="47"/>
      <c r="U13" s="64" t="s">
        <v>311</v>
      </c>
    </row>
  </sheetData>
  <autoFilter ref="A1:S1"/>
  <sortState ref="A2:S13">
    <sortCondition descending="1" ref="Q1"/>
  </sortState>
  <phoneticPr fontId="3" type="noConversion"/>
  <conditionalFormatting sqref="B2:B1048576">
    <cfRule type="duplicateValues" dxfId="2" priority="2"/>
  </conditionalFormatting>
  <conditionalFormatting sqref="B1">
    <cfRule type="duplicateValues" dxfId="1" priority="1"/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zoomScaleNormal="100" workbookViewId="0"/>
  </sheetViews>
  <sheetFormatPr defaultColWidth="9" defaultRowHeight="14.25" x14ac:dyDescent="0.2"/>
  <cols>
    <col min="1" max="1" width="13.875" style="18" bestFit="1" customWidth="1"/>
    <col min="2" max="2" width="7.125" style="18" bestFit="1" customWidth="1"/>
    <col min="3" max="3" width="6" style="18" bestFit="1" customWidth="1"/>
    <col min="4" max="6" width="9.375" style="18" bestFit="1" customWidth="1"/>
    <col min="7" max="7" width="9.375" style="38" bestFit="1" customWidth="1"/>
    <col min="8" max="8" width="11.75" style="39" customWidth="1"/>
    <col min="9" max="9" width="12.5" style="40" customWidth="1"/>
    <col min="10" max="10" width="9.375" style="38" bestFit="1" customWidth="1"/>
    <col min="11" max="15" width="9.375" style="18" bestFit="1" customWidth="1"/>
    <col min="16" max="16" width="13.875" style="18" bestFit="1" customWidth="1"/>
    <col min="17" max="17" width="13.125" style="18" bestFit="1" customWidth="1"/>
    <col min="18" max="18" width="9.375" style="18" bestFit="1" customWidth="1"/>
    <col min="19" max="19" width="7.5" style="18" customWidth="1"/>
    <col min="20" max="16384" width="9" style="18"/>
  </cols>
  <sheetData>
    <row r="1" spans="1:21" ht="40.5" x14ac:dyDescent="0.2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42" t="s">
        <v>16</v>
      </c>
      <c r="R1" s="41" t="s">
        <v>17</v>
      </c>
      <c r="S1" s="41" t="s">
        <v>18</v>
      </c>
      <c r="T1" s="43" t="s">
        <v>301</v>
      </c>
      <c r="U1" s="43" t="s">
        <v>302</v>
      </c>
    </row>
    <row r="2" spans="1:21" s="21" customFormat="1" ht="14.25" customHeight="1" x14ac:dyDescent="0.2">
      <c r="A2" s="2" t="s">
        <v>276</v>
      </c>
      <c r="B2" s="2" t="s">
        <v>277</v>
      </c>
      <c r="C2" s="2" t="s">
        <v>20</v>
      </c>
      <c r="D2" s="2">
        <v>93.445599999999999</v>
      </c>
      <c r="E2" s="2">
        <v>91.9846</v>
      </c>
      <c r="F2" s="2">
        <v>95.4923</v>
      </c>
      <c r="G2" s="31">
        <f>SUM(D2:F2)/3</f>
        <v>93.640833333333333</v>
      </c>
      <c r="H2" s="3" t="s">
        <v>278</v>
      </c>
      <c r="I2" s="37">
        <v>85.730434782608697</v>
      </c>
      <c r="J2" s="31">
        <v>99.316000000000003</v>
      </c>
      <c r="K2" s="2" t="s">
        <v>279</v>
      </c>
      <c r="L2" s="2" t="s">
        <v>280</v>
      </c>
      <c r="M2" s="2" t="s">
        <v>281</v>
      </c>
      <c r="N2" s="2" t="s">
        <v>280</v>
      </c>
      <c r="O2" s="2" t="s">
        <v>279</v>
      </c>
      <c r="P2" s="15">
        <v>89.866666666666674</v>
      </c>
      <c r="Q2" s="15">
        <f t="shared" ref="Q2:Q7" si="0">I2*0.7+(J2*0.05+K2*0.1+L2*0.05+M2*0.05+N2*0.025+O2*0.025+P2*0.7)*0.3</f>
        <v>83.073044347826084</v>
      </c>
      <c r="R2" s="2">
        <v>1</v>
      </c>
      <c r="S2" s="2">
        <v>589</v>
      </c>
      <c r="T2" s="64" t="s">
        <v>304</v>
      </c>
      <c r="U2" s="11"/>
    </row>
    <row r="3" spans="1:21" s="21" customFormat="1" ht="14.25" customHeight="1" x14ac:dyDescent="0.2">
      <c r="A3" s="2" t="s">
        <v>282</v>
      </c>
      <c r="B3" s="2" t="s">
        <v>283</v>
      </c>
      <c r="C3" s="2" t="s">
        <v>22</v>
      </c>
      <c r="D3" s="2">
        <v>92.177400000000006</v>
      </c>
      <c r="E3" s="2">
        <v>92.313100000000006</v>
      </c>
      <c r="F3" s="2">
        <v>98.922899999999998</v>
      </c>
      <c r="G3" s="31">
        <f>SUM(D3:F3)/3</f>
        <v>94.471133333333341</v>
      </c>
      <c r="H3" s="3" t="s">
        <v>284</v>
      </c>
      <c r="I3" s="37">
        <v>83.505147058823496</v>
      </c>
      <c r="J3" s="31">
        <v>99.414400000000001</v>
      </c>
      <c r="K3" s="2">
        <v>0</v>
      </c>
      <c r="L3" s="2">
        <v>80</v>
      </c>
      <c r="M3" s="2">
        <v>100</v>
      </c>
      <c r="N3" s="2">
        <v>100</v>
      </c>
      <c r="O3" s="2">
        <v>0</v>
      </c>
      <c r="P3" s="15">
        <v>91.800000000000011</v>
      </c>
      <c r="Q3" s="15">
        <f t="shared" si="0"/>
        <v>82.672818941176445</v>
      </c>
      <c r="R3" s="2">
        <v>2</v>
      </c>
      <c r="S3" s="2">
        <v>545</v>
      </c>
      <c r="T3" s="64" t="s">
        <v>304</v>
      </c>
      <c r="U3" s="11"/>
    </row>
    <row r="4" spans="1:21" s="21" customFormat="1" ht="14.25" customHeight="1" x14ac:dyDescent="0.2">
      <c r="A4" s="2" t="s">
        <v>285</v>
      </c>
      <c r="B4" s="2" t="s">
        <v>286</v>
      </c>
      <c r="C4" s="2" t="s">
        <v>20</v>
      </c>
      <c r="D4" s="2">
        <v>87.481300000000005</v>
      </c>
      <c r="E4" s="2">
        <v>87.7911</v>
      </c>
      <c r="F4" s="2">
        <v>85.797499999999999</v>
      </c>
      <c r="G4" s="31">
        <f>SUM(D4:F4)/3</f>
        <v>87.023300000000006</v>
      </c>
      <c r="H4" s="3" t="s">
        <v>287</v>
      </c>
      <c r="I4" s="37">
        <v>80.356204379562001</v>
      </c>
      <c r="J4" s="31">
        <v>96.378666666666703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15">
        <v>84.800000000000011</v>
      </c>
      <c r="Q4" s="15">
        <f t="shared" si="0"/>
        <v>75.503023065693398</v>
      </c>
      <c r="R4" s="2">
        <v>3</v>
      </c>
      <c r="S4" s="2">
        <v>460</v>
      </c>
      <c r="T4" s="64" t="s">
        <v>304</v>
      </c>
      <c r="U4" s="11"/>
    </row>
    <row r="5" spans="1:21" s="21" customFormat="1" ht="14.25" customHeight="1" x14ac:dyDescent="0.2">
      <c r="A5" s="2" t="s">
        <v>291</v>
      </c>
      <c r="B5" s="2" t="s">
        <v>292</v>
      </c>
      <c r="C5" s="2" t="s">
        <v>22</v>
      </c>
      <c r="D5" s="2">
        <v>84.977999999999994</v>
      </c>
      <c r="E5" s="2">
        <v>85.4589</v>
      </c>
      <c r="F5" s="2">
        <v>92.890299999999996</v>
      </c>
      <c r="G5" s="31">
        <f>SUM(D5:F5)/3</f>
        <v>87.775733333333321</v>
      </c>
      <c r="H5" s="3" t="s">
        <v>293</v>
      </c>
      <c r="I5" s="37">
        <v>77.536231884057997</v>
      </c>
      <c r="J5" s="31">
        <v>97.413333333333298</v>
      </c>
      <c r="K5" s="2">
        <v>0</v>
      </c>
      <c r="L5" s="2">
        <v>0</v>
      </c>
      <c r="M5" s="2">
        <v>0</v>
      </c>
      <c r="N5" s="2">
        <v>100</v>
      </c>
      <c r="O5" s="2">
        <v>0</v>
      </c>
      <c r="P5" s="15">
        <v>85.933333333333337</v>
      </c>
      <c r="Q5" s="15">
        <f t="shared" si="0"/>
        <v>74.53256231884059</v>
      </c>
      <c r="R5" s="2">
        <v>4</v>
      </c>
      <c r="S5" s="2">
        <v>508</v>
      </c>
      <c r="T5" s="64" t="s">
        <v>310</v>
      </c>
      <c r="U5" s="11"/>
    </row>
    <row r="6" spans="1:21" s="21" customFormat="1" ht="14.25" customHeight="1" x14ac:dyDescent="0.2">
      <c r="A6" s="2" t="s">
        <v>288</v>
      </c>
      <c r="B6" s="2" t="s">
        <v>289</v>
      </c>
      <c r="C6" s="2" t="s">
        <v>20</v>
      </c>
      <c r="D6" s="2">
        <v>79.934799999999996</v>
      </c>
      <c r="E6" s="2">
        <v>83.803899999999999</v>
      </c>
      <c r="F6" s="2">
        <v>87.311400000000006</v>
      </c>
      <c r="G6" s="31">
        <f>SUM(D6:F6)/3</f>
        <v>83.683366666666657</v>
      </c>
      <c r="H6" s="3" t="s">
        <v>290</v>
      </c>
      <c r="I6" s="37">
        <v>78.209090909090904</v>
      </c>
      <c r="J6" s="31">
        <v>89.782133333333306</v>
      </c>
      <c r="K6" s="2">
        <v>0</v>
      </c>
      <c r="L6" s="2">
        <v>0</v>
      </c>
      <c r="M6" s="2">
        <v>0</v>
      </c>
      <c r="N6" s="2">
        <v>5</v>
      </c>
      <c r="O6" s="2">
        <v>0</v>
      </c>
      <c r="P6" s="15">
        <v>83.4</v>
      </c>
      <c r="Q6" s="15">
        <f t="shared" si="0"/>
        <v>73.644595636363633</v>
      </c>
      <c r="R6" s="2">
        <v>5</v>
      </c>
      <c r="S6" s="2">
        <v>457</v>
      </c>
      <c r="T6" s="64" t="s">
        <v>310</v>
      </c>
      <c r="U6" s="11"/>
    </row>
    <row r="7" spans="1:21" s="21" customFormat="1" ht="14.25" customHeight="1" x14ac:dyDescent="0.2">
      <c r="A7" s="2" t="s">
        <v>294</v>
      </c>
      <c r="B7" s="2" t="s">
        <v>295</v>
      </c>
      <c r="C7" s="2" t="s">
        <v>20</v>
      </c>
      <c r="D7" s="2">
        <v>88.303100000000001</v>
      </c>
      <c r="E7" s="2">
        <v>78.500900000000001</v>
      </c>
      <c r="F7" s="2">
        <v>89.276700000000005</v>
      </c>
      <c r="G7" s="31">
        <v>85.360200000000006</v>
      </c>
      <c r="H7" s="3" t="s">
        <v>296</v>
      </c>
      <c r="I7" s="37">
        <v>75.440700000000007</v>
      </c>
      <c r="J7" s="31">
        <v>93.251199999999997</v>
      </c>
      <c r="K7" s="2">
        <v>0</v>
      </c>
      <c r="L7" s="2">
        <v>0</v>
      </c>
      <c r="M7" s="2">
        <v>0</v>
      </c>
      <c r="N7" s="2">
        <v>5</v>
      </c>
      <c r="O7" s="2">
        <v>0</v>
      </c>
      <c r="P7" s="15">
        <v>80.2</v>
      </c>
      <c r="Q7" s="15">
        <f t="shared" si="0"/>
        <v>71.086758000000003</v>
      </c>
      <c r="R7" s="2">
        <v>6</v>
      </c>
      <c r="S7" s="2">
        <v>503</v>
      </c>
      <c r="T7" s="64" t="s">
        <v>310</v>
      </c>
      <c r="U7" s="11"/>
    </row>
  </sheetData>
  <autoFilter ref="A1:S1"/>
  <sortState ref="A2:U7">
    <sortCondition descending="1" ref="Q1"/>
  </sortState>
  <phoneticPr fontId="3" type="noConversion"/>
  <conditionalFormatting sqref="B1">
    <cfRule type="duplicateValues" dxfId="0" priority="1"/>
  </conditionalFormatting>
  <pageMargins left="0.7" right="0.7" top="0.75" bottom="0.75" header="0.3" footer="0.3"/>
  <pageSetup paperSize="9" scale="5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29" defaultRowHeight="14.25" x14ac:dyDescent="0.2"/>
  <cols>
    <col min="1" max="1" width="13.875" bestFit="1" customWidth="1"/>
    <col min="2" max="2" width="7.125" bestFit="1" customWidth="1"/>
    <col min="3" max="3" width="5.125" customWidth="1"/>
    <col min="4" max="4" width="29.625" bestFit="1" customWidth="1"/>
    <col min="5" max="5" width="12.625" bestFit="1" customWidth="1"/>
    <col min="6" max="6" width="15" bestFit="1" customWidth="1"/>
  </cols>
  <sheetData>
    <row r="1" spans="1:6" ht="28.5" customHeight="1" x14ac:dyDescent="0.2">
      <c r="A1" s="41" t="s">
        <v>333</v>
      </c>
      <c r="B1" s="41" t="s">
        <v>332</v>
      </c>
      <c r="C1" s="41" t="s">
        <v>334</v>
      </c>
      <c r="D1" s="41" t="s">
        <v>335</v>
      </c>
      <c r="E1" s="41" t="s">
        <v>385</v>
      </c>
      <c r="F1" s="41" t="s">
        <v>301</v>
      </c>
    </row>
    <row r="2" spans="1:6" x14ac:dyDescent="0.2">
      <c r="A2" s="2" t="s">
        <v>336</v>
      </c>
      <c r="B2" s="2" t="s">
        <v>361</v>
      </c>
      <c r="C2" s="2" t="s">
        <v>362</v>
      </c>
      <c r="D2" s="2" t="s">
        <v>363</v>
      </c>
      <c r="E2" s="15">
        <v>95</v>
      </c>
      <c r="F2" s="64" t="s">
        <v>304</v>
      </c>
    </row>
    <row r="3" spans="1:6" x14ac:dyDescent="0.2">
      <c r="A3" s="2" t="s">
        <v>341</v>
      </c>
      <c r="B3" s="2" t="s">
        <v>364</v>
      </c>
      <c r="C3" s="2" t="s">
        <v>362</v>
      </c>
      <c r="D3" s="2" t="s">
        <v>365</v>
      </c>
      <c r="E3" s="15">
        <v>95.666666666666657</v>
      </c>
      <c r="F3" s="64" t="s">
        <v>304</v>
      </c>
    </row>
    <row r="4" spans="1:6" x14ac:dyDescent="0.2">
      <c r="A4" s="2" t="s">
        <v>342</v>
      </c>
      <c r="B4" s="2" t="s">
        <v>366</v>
      </c>
      <c r="C4" s="2" t="s">
        <v>362</v>
      </c>
      <c r="D4" s="2" t="s">
        <v>363</v>
      </c>
      <c r="E4" s="15">
        <v>93.2</v>
      </c>
      <c r="F4" s="64" t="s">
        <v>304</v>
      </c>
    </row>
    <row r="5" spans="1:6" x14ac:dyDescent="0.2">
      <c r="A5" s="2" t="s">
        <v>343</v>
      </c>
      <c r="B5" s="2" t="s">
        <v>367</v>
      </c>
      <c r="C5" s="2" t="s">
        <v>362</v>
      </c>
      <c r="D5" s="2" t="s">
        <v>363</v>
      </c>
      <c r="E5" s="15">
        <v>90.8</v>
      </c>
      <c r="F5" s="64" t="s">
        <v>304</v>
      </c>
    </row>
    <row r="6" spans="1:6" x14ac:dyDescent="0.2">
      <c r="A6" s="2" t="s">
        <v>354</v>
      </c>
      <c r="B6" s="2" t="s">
        <v>353</v>
      </c>
      <c r="C6" s="2" t="s">
        <v>352</v>
      </c>
      <c r="D6" s="2" t="s">
        <v>363</v>
      </c>
      <c r="E6" s="15">
        <v>91.133333333333354</v>
      </c>
      <c r="F6" s="64" t="s">
        <v>304</v>
      </c>
    </row>
    <row r="7" spans="1:6" x14ac:dyDescent="0.2">
      <c r="A7" s="2" t="s">
        <v>359</v>
      </c>
      <c r="B7" s="2" t="s">
        <v>358</v>
      </c>
      <c r="C7" s="2" t="s">
        <v>360</v>
      </c>
      <c r="D7" s="2" t="s">
        <v>368</v>
      </c>
      <c r="E7" s="15">
        <v>91.533333333333331</v>
      </c>
      <c r="F7" s="64" t="s">
        <v>304</v>
      </c>
    </row>
    <row r="8" spans="1:6" x14ac:dyDescent="0.2">
      <c r="A8" s="2" t="s">
        <v>337</v>
      </c>
      <c r="B8" s="2" t="s">
        <v>369</v>
      </c>
      <c r="C8" s="2" t="s">
        <v>362</v>
      </c>
      <c r="D8" s="2" t="s">
        <v>370</v>
      </c>
      <c r="E8" s="15">
        <v>93.333333333333343</v>
      </c>
      <c r="F8" s="64" t="s">
        <v>304</v>
      </c>
    </row>
    <row r="9" spans="1:6" x14ac:dyDescent="0.2">
      <c r="A9" s="2" t="s">
        <v>340</v>
      </c>
      <c r="B9" s="2" t="s">
        <v>371</v>
      </c>
      <c r="C9" s="2" t="s">
        <v>362</v>
      </c>
      <c r="D9" s="2" t="s">
        <v>372</v>
      </c>
      <c r="E9" s="15">
        <v>81.066666666666677</v>
      </c>
      <c r="F9" s="64" t="s">
        <v>304</v>
      </c>
    </row>
    <row r="10" spans="1:6" x14ac:dyDescent="0.2">
      <c r="A10" s="2" t="s">
        <v>344</v>
      </c>
      <c r="B10" s="2" t="s">
        <v>373</v>
      </c>
      <c r="C10" s="2" t="s">
        <v>374</v>
      </c>
      <c r="D10" s="2" t="s">
        <v>372</v>
      </c>
      <c r="E10" s="15">
        <v>95.266666666666666</v>
      </c>
      <c r="F10" s="64" t="s">
        <v>304</v>
      </c>
    </row>
    <row r="11" spans="1:6" x14ac:dyDescent="0.2">
      <c r="A11" s="2" t="s">
        <v>338</v>
      </c>
      <c r="B11" s="2" t="s">
        <v>375</v>
      </c>
      <c r="C11" s="2" t="s">
        <v>362</v>
      </c>
      <c r="D11" s="2" t="s">
        <v>376</v>
      </c>
      <c r="E11" s="15">
        <v>92.133333333333326</v>
      </c>
      <c r="F11" s="64" t="s">
        <v>304</v>
      </c>
    </row>
    <row r="12" spans="1:6" x14ac:dyDescent="0.2">
      <c r="A12" s="2" t="s">
        <v>339</v>
      </c>
      <c r="B12" s="2" t="s">
        <v>377</v>
      </c>
      <c r="C12" s="2" t="s">
        <v>362</v>
      </c>
      <c r="D12" s="2" t="s">
        <v>376</v>
      </c>
      <c r="E12" s="15">
        <v>92</v>
      </c>
      <c r="F12" s="64" t="s">
        <v>304</v>
      </c>
    </row>
    <row r="13" spans="1:6" x14ac:dyDescent="0.2">
      <c r="A13" s="2" t="s">
        <v>345</v>
      </c>
      <c r="B13" s="2" t="s">
        <v>378</v>
      </c>
      <c r="C13" s="2" t="s">
        <v>362</v>
      </c>
      <c r="D13" s="2" t="s">
        <v>376</v>
      </c>
      <c r="E13" s="15">
        <v>94.066666666666677</v>
      </c>
      <c r="F13" s="64" t="s">
        <v>304</v>
      </c>
    </row>
    <row r="14" spans="1:6" x14ac:dyDescent="0.2">
      <c r="A14" s="2" t="s">
        <v>349</v>
      </c>
      <c r="B14" s="2" t="s">
        <v>379</v>
      </c>
      <c r="C14" s="2" t="s">
        <v>362</v>
      </c>
      <c r="D14" s="2" t="s">
        <v>376</v>
      </c>
      <c r="E14" s="15">
        <v>92.200000000000017</v>
      </c>
      <c r="F14" s="64" t="s">
        <v>304</v>
      </c>
    </row>
    <row r="15" spans="1:6" x14ac:dyDescent="0.2">
      <c r="A15" s="2" t="s">
        <v>351</v>
      </c>
      <c r="B15" s="2" t="s">
        <v>350</v>
      </c>
      <c r="C15" s="2" t="s">
        <v>352</v>
      </c>
      <c r="D15" s="2" t="s">
        <v>376</v>
      </c>
      <c r="E15" s="15">
        <v>91.4</v>
      </c>
      <c r="F15" s="64" t="s">
        <v>304</v>
      </c>
    </row>
    <row r="16" spans="1:6" x14ac:dyDescent="0.2">
      <c r="A16" s="2" t="s">
        <v>356</v>
      </c>
      <c r="B16" s="2" t="s">
        <v>355</v>
      </c>
      <c r="C16" s="2" t="s">
        <v>357</v>
      </c>
      <c r="D16" s="2" t="s">
        <v>376</v>
      </c>
      <c r="E16" s="15">
        <v>92.733333333333348</v>
      </c>
      <c r="F16" s="64" t="s">
        <v>304</v>
      </c>
    </row>
    <row r="17" spans="1:6" x14ac:dyDescent="0.2">
      <c r="A17" s="2" t="s">
        <v>346</v>
      </c>
      <c r="B17" s="2" t="s">
        <v>380</v>
      </c>
      <c r="C17" s="2" t="s">
        <v>362</v>
      </c>
      <c r="D17" s="2" t="s">
        <v>381</v>
      </c>
      <c r="E17" s="15">
        <v>84.533333333333346</v>
      </c>
      <c r="F17" s="64" t="s">
        <v>304</v>
      </c>
    </row>
    <row r="18" spans="1:6" x14ac:dyDescent="0.2">
      <c r="A18" s="2" t="s">
        <v>347</v>
      </c>
      <c r="B18" s="2" t="s">
        <v>382</v>
      </c>
      <c r="C18" s="2" t="s">
        <v>362</v>
      </c>
      <c r="D18" s="2" t="s">
        <v>383</v>
      </c>
      <c r="E18" s="15">
        <v>87.466666666666669</v>
      </c>
      <c r="F18" s="64" t="s">
        <v>304</v>
      </c>
    </row>
    <row r="19" spans="1:6" x14ac:dyDescent="0.2">
      <c r="A19" s="2" t="s">
        <v>348</v>
      </c>
      <c r="B19" s="2" t="s">
        <v>384</v>
      </c>
      <c r="C19" s="2" t="s">
        <v>362</v>
      </c>
      <c r="D19" s="2" t="s">
        <v>381</v>
      </c>
      <c r="E19" s="15">
        <v>86</v>
      </c>
      <c r="F19" s="64" t="s">
        <v>304</v>
      </c>
    </row>
  </sheetData>
  <sortState ref="A2:D19">
    <sortCondition descending="1" ref="D1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微电子</vt:lpstr>
      <vt:lpstr>理论物理基地班</vt:lpstr>
      <vt:lpstr>理论物理普通班</vt:lpstr>
      <vt:lpstr>磁学基地班</vt:lpstr>
      <vt:lpstr>磁学普通班</vt:lpstr>
      <vt:lpstr>电材基地班</vt:lpstr>
      <vt:lpstr>电材普通班</vt:lpstr>
      <vt:lpstr>金属</vt:lpstr>
      <vt:lpstr>本研贯通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 fffff</dc:creator>
  <cp:lastModifiedBy>fanzk</cp:lastModifiedBy>
  <cp:lastPrinted>2025-09-04T02:29:00Z</cp:lastPrinted>
  <dcterms:created xsi:type="dcterms:W3CDTF">2015-06-05T18:19:00Z</dcterms:created>
  <dcterms:modified xsi:type="dcterms:W3CDTF">2025-09-12T09:59:19Z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1BA33062A9C24EDA9A61FDFA99733457_12</vt:lpwstr>
  </property>
  <property fmtid="{D5CDD505-2E9C-101B-9397-08002B2CF9AE}" pid="3" name="KSOProductBuildVer">
    <vt:lpwstr>2052-12.1.0.22529</vt:lpwstr>
  </property>
</Properties>
</file>