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PivotChartFilter="1"/>
  <mc:AlternateContent xmlns:mc="http://schemas.openxmlformats.org/markup-compatibility/2006">
    <mc:Choice Requires="x15">
      <x15ac:absPath xmlns:x15ac="http://schemas.microsoft.com/office/spreadsheetml/2010/11/ac" url="C:\Users\Administrator\Desktop\2023级保研\"/>
    </mc:Choice>
  </mc:AlternateContent>
  <xr:revisionPtr revIDLastSave="0" documentId="13_ncr:1_{DBC6D929-B13E-4FB8-857A-74322E38928B}" xr6:coauthVersionLast="36" xr6:coauthVersionMax="36" xr10:uidLastSave="{00000000-0000-0000-0000-000000000000}"/>
  <bookViews>
    <workbookView xWindow="0" yWindow="0" windowWidth="28800" windowHeight="12135" activeTab="1" xr2:uid="{00000000-000D-0000-FFFF-FFFF00000000}"/>
  </bookViews>
  <sheets>
    <sheet name="电自" sheetId="1" r:id="rId1"/>
    <sheet name="自动化" sheetId="2" r:id="rId2"/>
    <sheet name="填写样表" sheetId="3" r:id="rId3"/>
  </sheets>
  <calcPr calcId="191029"/>
</workbook>
</file>

<file path=xl/calcChain.xml><?xml version="1.0" encoding="utf-8"?>
<calcChain xmlns="http://schemas.openxmlformats.org/spreadsheetml/2006/main">
  <c r="Z57" i="1" l="1"/>
  <c r="R57" i="1"/>
  <c r="V57" i="1" s="1"/>
  <c r="Z6" i="1" l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8" i="1"/>
  <c r="P26" i="2"/>
  <c r="V26" i="2" s="1"/>
  <c r="P30" i="2"/>
  <c r="V30" i="2" s="1"/>
  <c r="P31" i="2"/>
  <c r="V31" i="2" s="1"/>
  <c r="P5" i="2"/>
  <c r="V5" i="2" s="1"/>
  <c r="N14" i="2"/>
  <c r="P14" i="2" s="1"/>
  <c r="V14" i="2" s="1"/>
  <c r="N13" i="2"/>
  <c r="P13" i="2" s="1"/>
  <c r="V13" i="2" s="1"/>
  <c r="N15" i="2"/>
  <c r="P15" i="2" s="1"/>
  <c r="V15" i="2" s="1"/>
  <c r="N18" i="2"/>
  <c r="P18" i="2" s="1"/>
  <c r="V18" i="2" s="1"/>
  <c r="N20" i="2"/>
  <c r="P20" i="2" s="1"/>
  <c r="V20" i="2" s="1"/>
  <c r="N17" i="2"/>
  <c r="P17" i="2" s="1"/>
  <c r="V17" i="2" s="1"/>
  <c r="N19" i="2"/>
  <c r="P19" i="2" s="1"/>
  <c r="V19" i="2" s="1"/>
  <c r="N9" i="2"/>
  <c r="P9" i="2" s="1"/>
  <c r="V9" i="2" s="1"/>
  <c r="N11" i="2"/>
  <c r="P11" i="2" s="1"/>
  <c r="V11" i="2" s="1"/>
  <c r="N23" i="2"/>
  <c r="P23" i="2" s="1"/>
  <c r="V23" i="2" s="1"/>
  <c r="N8" i="2"/>
  <c r="P8" i="2" s="1"/>
  <c r="V8" i="2" s="1"/>
  <c r="N12" i="2"/>
  <c r="P12" i="2" s="1"/>
  <c r="V12" i="2" s="1"/>
  <c r="N27" i="2"/>
  <c r="P27" i="2" s="1"/>
  <c r="V27" i="2" s="1"/>
  <c r="N22" i="2"/>
  <c r="P22" i="2" s="1"/>
  <c r="V22" i="2" s="1"/>
  <c r="N16" i="2"/>
  <c r="P16" i="2" s="1"/>
  <c r="V16" i="2" s="1"/>
  <c r="N21" i="2"/>
  <c r="P21" i="2" s="1"/>
  <c r="V21" i="2" s="1"/>
  <c r="N24" i="2"/>
  <c r="P24" i="2" s="1"/>
  <c r="V24" i="2" s="1"/>
  <c r="N29" i="2"/>
  <c r="P29" i="2" s="1"/>
  <c r="V29" i="2" s="1"/>
  <c r="N6" i="2"/>
  <c r="P6" i="2" s="1"/>
  <c r="V6" i="2" s="1"/>
  <c r="N7" i="2"/>
  <c r="P7" i="2" s="1"/>
  <c r="V7" i="2" s="1"/>
  <c r="N10" i="2"/>
  <c r="P10" i="2" s="1"/>
  <c r="V10" i="2" s="1"/>
  <c r="N28" i="2"/>
  <c r="P28" i="2" s="1"/>
  <c r="V28" i="2" s="1"/>
  <c r="N25" i="2"/>
  <c r="P25" i="2" s="1"/>
  <c r="V25" i="2" s="1"/>
  <c r="O11" i="1"/>
  <c r="O16" i="1"/>
  <c r="O12" i="1"/>
  <c r="N14" i="1"/>
  <c r="P14" i="1" s="1"/>
  <c r="V14" i="1" s="1"/>
  <c r="P18" i="1"/>
  <c r="V18" i="1" s="1"/>
  <c r="N15" i="1"/>
  <c r="P15" i="1" s="1"/>
  <c r="V15" i="1" s="1"/>
  <c r="N8" i="1"/>
  <c r="P8" i="1" s="1"/>
  <c r="V8" i="1" s="1"/>
  <c r="N7" i="1"/>
  <c r="P7" i="1" s="1"/>
  <c r="V7" i="1" s="1"/>
  <c r="N12" i="1"/>
  <c r="N17" i="1"/>
  <c r="N16" i="1"/>
  <c r="N11" i="1"/>
  <c r="P25" i="1"/>
  <c r="V25" i="1" s="1"/>
  <c r="N22" i="1"/>
  <c r="P22" i="1" s="1"/>
  <c r="V22" i="1" s="1"/>
  <c r="N19" i="1"/>
  <c r="P19" i="1" s="1"/>
  <c r="V19" i="1" s="1"/>
  <c r="N23" i="1"/>
  <c r="P23" i="1" s="1"/>
  <c r="V23" i="1" s="1"/>
  <c r="P9" i="1"/>
  <c r="V9" i="1" s="1"/>
  <c r="N20" i="1"/>
  <c r="P20" i="1" s="1"/>
  <c r="V20" i="1" s="1"/>
  <c r="N21" i="1"/>
  <c r="P21" i="1" s="1"/>
  <c r="V21" i="1" s="1"/>
  <c r="N28" i="1"/>
  <c r="P28" i="1" s="1"/>
  <c r="V28" i="1" s="1"/>
  <c r="N30" i="1"/>
  <c r="P30" i="1" s="1"/>
  <c r="V30" i="1" s="1"/>
  <c r="N27" i="1"/>
  <c r="P27" i="1" s="1"/>
  <c r="V27" i="1" s="1"/>
  <c r="N33" i="1"/>
  <c r="P33" i="1" s="1"/>
  <c r="V33" i="1" s="1"/>
  <c r="P31" i="1"/>
  <c r="V31" i="1" s="1"/>
  <c r="N32" i="1"/>
  <c r="P32" i="1" s="1"/>
  <c r="V32" i="1" s="1"/>
  <c r="N26" i="1"/>
  <c r="N35" i="1"/>
  <c r="P35" i="1" s="1"/>
  <c r="V35" i="1" s="1"/>
  <c r="N29" i="1"/>
  <c r="P29" i="1" s="1"/>
  <c r="V29" i="1" s="1"/>
  <c r="P44" i="1"/>
  <c r="V44" i="1" s="1"/>
  <c r="N24" i="1"/>
  <c r="P24" i="1" s="1"/>
  <c r="V24" i="1" s="1"/>
  <c r="N36" i="1"/>
  <c r="P36" i="1" s="1"/>
  <c r="V36" i="1" s="1"/>
  <c r="N37" i="1"/>
  <c r="P37" i="1" s="1"/>
  <c r="V37" i="1" s="1"/>
  <c r="N38" i="1"/>
  <c r="P38" i="1" s="1"/>
  <c r="V38" i="1" s="1"/>
  <c r="N39" i="1"/>
  <c r="P39" i="1" s="1"/>
  <c r="V39" i="1" s="1"/>
  <c r="N40" i="1"/>
  <c r="P40" i="1" s="1"/>
  <c r="V40" i="1" s="1"/>
  <c r="N45" i="1"/>
  <c r="P45" i="1" s="1"/>
  <c r="V45" i="1" s="1"/>
  <c r="N43" i="1"/>
  <c r="P43" i="1" s="1"/>
  <c r="V43" i="1" s="1"/>
  <c r="N47" i="1"/>
  <c r="P47" i="1" s="1"/>
  <c r="V47" i="1" s="1"/>
  <c r="N46" i="1"/>
  <c r="P46" i="1" s="1"/>
  <c r="V46" i="1" s="1"/>
  <c r="N41" i="1"/>
  <c r="P41" i="1" s="1"/>
  <c r="V41" i="1" s="1"/>
  <c r="N48" i="1"/>
  <c r="P48" i="1" s="1"/>
  <c r="V48" i="1" s="1"/>
  <c r="P42" i="1"/>
  <c r="V42" i="1" s="1"/>
  <c r="P52" i="1"/>
  <c r="V52" i="1" s="1"/>
  <c r="N50" i="1"/>
  <c r="P50" i="1" s="1"/>
  <c r="V50" i="1" s="1"/>
  <c r="N49" i="1"/>
  <c r="P49" i="1" s="1"/>
  <c r="V49" i="1" s="1"/>
  <c r="N53" i="1"/>
  <c r="P53" i="1" s="1"/>
  <c r="V53" i="1" s="1"/>
  <c r="N54" i="1"/>
  <c r="P54" i="1" s="1"/>
  <c r="V54" i="1" s="1"/>
  <c r="P55" i="1"/>
  <c r="V55" i="1" s="1"/>
  <c r="P58" i="1"/>
  <c r="V58" i="1" s="1"/>
  <c r="N56" i="1"/>
  <c r="P56" i="1" s="1"/>
  <c r="V56" i="1" s="1"/>
  <c r="N34" i="1"/>
  <c r="P34" i="1" s="1"/>
  <c r="V34" i="1" s="1"/>
  <c r="N13" i="1"/>
  <c r="P13" i="1" s="1"/>
  <c r="V13" i="1" s="1"/>
  <c r="P6" i="1"/>
  <c r="V6" i="1" s="1"/>
  <c r="P10" i="1"/>
  <c r="V10" i="1" s="1"/>
  <c r="P17" i="1"/>
  <c r="V17" i="1" s="1"/>
  <c r="P26" i="1"/>
  <c r="V26" i="1" s="1"/>
  <c r="P51" i="1"/>
  <c r="V51" i="1" s="1"/>
  <c r="P5" i="1"/>
  <c r="V5" i="1" s="1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4" i="3"/>
  <c r="Z28" i="2"/>
  <c r="Z10" i="2"/>
  <c r="Z5" i="2"/>
  <c r="Z7" i="2"/>
  <c r="Z6" i="2"/>
  <c r="Z29" i="2"/>
  <c r="Z24" i="2"/>
  <c r="Z21" i="2"/>
  <c r="Z16" i="2"/>
  <c r="Z31" i="2"/>
  <c r="Z30" i="2"/>
  <c r="Z22" i="2"/>
  <c r="Z27" i="2"/>
  <c r="Z12" i="2"/>
  <c r="Z26" i="2"/>
  <c r="Z8" i="2"/>
  <c r="Z23" i="2"/>
  <c r="Z11" i="2"/>
  <c r="Z9" i="2"/>
  <c r="Z19" i="2"/>
  <c r="Z17" i="2"/>
  <c r="Z20" i="2"/>
  <c r="Z18" i="2"/>
  <c r="Z15" i="2"/>
  <c r="Z13" i="2"/>
  <c r="Z14" i="2"/>
  <c r="Z25" i="2"/>
  <c r="Z5" i="1"/>
  <c r="P11" i="1" l="1"/>
  <c r="V11" i="1" s="1"/>
  <c r="P16" i="1"/>
  <c r="V16" i="1" s="1"/>
  <c r="P12" i="1"/>
  <c r="V12" i="1" s="1"/>
</calcChain>
</file>

<file path=xl/sharedStrings.xml><?xml version="1.0" encoding="utf-8"?>
<sst xmlns="http://schemas.openxmlformats.org/spreadsheetml/2006/main" count="1116" uniqueCount="380">
  <si>
    <t>附件4</t>
  </si>
  <si>
    <t>序号</t>
  </si>
  <si>
    <t>院号</t>
  </si>
  <si>
    <t>学院</t>
  </si>
  <si>
    <t>姓名</t>
  </si>
  <si>
    <t>性别</t>
  </si>
  <si>
    <t>学号</t>
  </si>
  <si>
    <t>专业</t>
  </si>
  <si>
    <t>年级</t>
  </si>
  <si>
    <t>政治表现</t>
  </si>
  <si>
    <t>已修课程　门数</t>
  </si>
  <si>
    <t>及格门数</t>
  </si>
  <si>
    <t>CET四级成绩</t>
  </si>
  <si>
    <t>CET六级成绩</t>
  </si>
  <si>
    <t>加分(CET6＋国家级创新实验)</t>
  </si>
  <si>
    <t>德</t>
  </si>
  <si>
    <t>智
（加权平均成绩）</t>
  </si>
  <si>
    <t>体</t>
  </si>
  <si>
    <t>美</t>
  </si>
  <si>
    <t>劳</t>
  </si>
  <si>
    <t>综合排名成绩</t>
  </si>
  <si>
    <t>平均学分绩点</t>
  </si>
  <si>
    <t>专业人数</t>
  </si>
  <si>
    <t>综合
排名</t>
  </si>
  <si>
    <t>学院推荐顺序</t>
  </si>
  <si>
    <t>备注1</t>
  </si>
  <si>
    <t>备注2</t>
  </si>
  <si>
    <t>电气工程学院</t>
  </si>
  <si>
    <t>王明杰</t>
  </si>
  <si>
    <t>男</t>
  </si>
  <si>
    <t>2231200431</t>
  </si>
  <si>
    <t>电气工程及其自动化</t>
  </si>
  <si>
    <t>2023级</t>
  </si>
  <si>
    <t>中共党员</t>
  </si>
  <si>
    <t>李思文</t>
  </si>
  <si>
    <t>女</t>
  </si>
  <si>
    <t>2302110106</t>
  </si>
  <si>
    <t>吴佳仪</t>
  </si>
  <si>
    <t>2309010128</t>
  </si>
  <si>
    <t>莫佳怡</t>
  </si>
  <si>
    <t>2225240127</t>
  </si>
  <si>
    <t>黄建平</t>
  </si>
  <si>
    <t>2302110350</t>
  </si>
  <si>
    <t>共青团员</t>
  </si>
  <si>
    <t>赵家桦</t>
  </si>
  <si>
    <t>2303110451</t>
  </si>
  <si>
    <t>刘鸿鹏</t>
  </si>
  <si>
    <t>2302110346</t>
  </si>
  <si>
    <t>张斯涵</t>
  </si>
  <si>
    <t>2302110536</t>
  </si>
  <si>
    <t>中共预备党员</t>
  </si>
  <si>
    <t>韦永望</t>
  </si>
  <si>
    <t>2302110605</t>
  </si>
  <si>
    <t>邓恒睿</t>
  </si>
  <si>
    <t>2302110414</t>
  </si>
  <si>
    <t>张家鸣</t>
  </si>
  <si>
    <t>2204200147</t>
  </si>
  <si>
    <t>罗勇敢</t>
  </si>
  <si>
    <t>2302110535</t>
  </si>
  <si>
    <t>梁苗</t>
  </si>
  <si>
    <t>2302110538</t>
  </si>
  <si>
    <t>周家宁</t>
  </si>
  <si>
    <t>2302110510</t>
  </si>
  <si>
    <t>晏东杰</t>
  </si>
  <si>
    <t>2302110110</t>
  </si>
  <si>
    <t>0</t>
  </si>
  <si>
    <t>殷小宇</t>
  </si>
  <si>
    <t>2231200519</t>
  </si>
  <si>
    <t>吴秋江</t>
  </si>
  <si>
    <t>2302110138</t>
  </si>
  <si>
    <t>陈龙翔</t>
  </si>
  <si>
    <t>2303110146</t>
  </si>
  <si>
    <t>包芸尔</t>
  </si>
  <si>
    <t>2302110546</t>
  </si>
  <si>
    <t>刘家成</t>
  </si>
  <si>
    <t>2302110444</t>
  </si>
  <si>
    <t>陈俊宇</t>
  </si>
  <si>
    <t>2302110313</t>
  </si>
  <si>
    <t>施玉珊</t>
  </si>
  <si>
    <t>2312110137</t>
  </si>
  <si>
    <t>黄琰兵</t>
  </si>
  <si>
    <t>2234110116</t>
  </si>
  <si>
    <t>李定山</t>
  </si>
  <si>
    <t>2301190325</t>
  </si>
  <si>
    <t>何欣怡</t>
  </si>
  <si>
    <t xml:space="preserve"> 2302110530</t>
  </si>
  <si>
    <t xml:space="preserve"> 电气工程及其自动化</t>
  </si>
  <si>
    <t xml:space="preserve"> 2023 级</t>
  </si>
  <si>
    <t>吴宙航</t>
  </si>
  <si>
    <t>2334130242</t>
  </si>
  <si>
    <t>易书航</t>
  </si>
  <si>
    <t>2302110417</t>
  </si>
  <si>
    <t>叶卓然</t>
  </si>
  <si>
    <t>2302110318</t>
  </si>
  <si>
    <t>邓梓惟</t>
  </si>
  <si>
    <t>2339110125</t>
  </si>
  <si>
    <t>群众</t>
  </si>
  <si>
    <t>夏天佑</t>
  </si>
  <si>
    <t>2303110353</t>
  </si>
  <si>
    <t>刘瑞锋</t>
  </si>
  <si>
    <t>2302110310</t>
  </si>
  <si>
    <t>何茂军</t>
  </si>
  <si>
    <t>2302110631</t>
  </si>
  <si>
    <t>常添硕</t>
  </si>
  <si>
    <t>2302110448</t>
  </si>
  <si>
    <t>韦丽珊</t>
  </si>
  <si>
    <t>2302110402</t>
  </si>
  <si>
    <t>张长赞</t>
  </si>
  <si>
    <t>2303110612</t>
  </si>
  <si>
    <t>67</t>
  </si>
  <si>
    <t>3.78</t>
  </si>
  <si>
    <t>覃俊龙</t>
  </si>
  <si>
    <t>2201300430</t>
  </si>
  <si>
    <t>66</t>
  </si>
  <si>
    <t>3.80</t>
  </si>
  <si>
    <t>沈洋</t>
  </si>
  <si>
    <t>2302110139</t>
  </si>
  <si>
    <t>3.67</t>
  </si>
  <si>
    <t>黄钲羽</t>
  </si>
  <si>
    <t>2302110522</t>
  </si>
  <si>
    <t>65</t>
  </si>
  <si>
    <t>3.81</t>
  </si>
  <si>
    <t>李文康</t>
  </si>
  <si>
    <t>2309010241</t>
  </si>
  <si>
    <t>4.19</t>
  </si>
  <si>
    <t>覃恩希</t>
  </si>
  <si>
    <t>2302110251</t>
  </si>
  <si>
    <t>64</t>
  </si>
  <si>
    <t>杨骐铭</t>
  </si>
  <si>
    <t>2302110539</t>
  </si>
  <si>
    <t>341</t>
  </si>
  <si>
    <t>赵清才</t>
  </si>
  <si>
    <t>2303110130</t>
  </si>
  <si>
    <t>3.89</t>
  </si>
  <si>
    <t>徐小童</t>
  </si>
  <si>
    <t>2302110328</t>
  </si>
  <si>
    <t>3.58</t>
  </si>
  <si>
    <t>何德奕</t>
  </si>
  <si>
    <t>2302110348</t>
  </si>
  <si>
    <t>3.65</t>
  </si>
  <si>
    <t>莫川杰</t>
  </si>
  <si>
    <t>2302110226</t>
  </si>
  <si>
    <t>3.43</t>
  </si>
  <si>
    <t>李叶丹</t>
  </si>
  <si>
    <t>2302110349</t>
  </si>
  <si>
    <t>刘家硕</t>
  </si>
  <si>
    <t>2302110614</t>
  </si>
  <si>
    <t>4.01</t>
  </si>
  <si>
    <t>潘林</t>
  </si>
  <si>
    <t>2302110618</t>
  </si>
  <si>
    <t>3.79</t>
  </si>
  <si>
    <t>史超</t>
  </si>
  <si>
    <t>2302110238</t>
  </si>
  <si>
    <t>黄图潇</t>
  </si>
  <si>
    <t>2302110527</t>
  </si>
  <si>
    <t>3.60</t>
  </si>
  <si>
    <t>李铭轩</t>
  </si>
  <si>
    <t>2302110324</t>
  </si>
  <si>
    <t>4.07</t>
  </si>
  <si>
    <t>马先彻</t>
  </si>
  <si>
    <t>2302110332</t>
  </si>
  <si>
    <t>3.70</t>
  </si>
  <si>
    <t>卢丽欢</t>
  </si>
  <si>
    <t>2302110606</t>
  </si>
  <si>
    <t>63</t>
  </si>
  <si>
    <t>3.95</t>
  </si>
  <si>
    <t>王齐齐</t>
  </si>
  <si>
    <t>2302120350</t>
  </si>
  <si>
    <t>自动化</t>
  </si>
  <si>
    <t>费祎然</t>
  </si>
  <si>
    <t>2210010235</t>
  </si>
  <si>
    <t>张鑫珂</t>
  </si>
  <si>
    <t>2302120353</t>
  </si>
  <si>
    <t>郭正鑫</t>
  </si>
  <si>
    <t>2302120234</t>
  </si>
  <si>
    <t>陈爽</t>
  </si>
  <si>
    <t>2302120123</t>
  </si>
  <si>
    <t>徐灿杰</t>
  </si>
  <si>
    <t>2302120326</t>
  </si>
  <si>
    <t>左德升</t>
  </si>
  <si>
    <t>2302120325</t>
  </si>
  <si>
    <t>马文钰</t>
  </si>
  <si>
    <t>2302120146</t>
  </si>
  <si>
    <t>黄俊淇</t>
  </si>
  <si>
    <t>2309010320</t>
  </si>
  <si>
    <t>周世友</t>
  </si>
  <si>
    <t>2303110138</t>
  </si>
  <si>
    <t>朱慧颖</t>
  </si>
  <si>
    <t>2302120241</t>
  </si>
  <si>
    <t>敖小东</t>
  </si>
  <si>
    <t>2302120231</t>
  </si>
  <si>
    <t>银静</t>
  </si>
  <si>
    <t>2302120226</t>
  </si>
  <si>
    <t>农悉敏</t>
  </si>
  <si>
    <t>2302120217</t>
  </si>
  <si>
    <t>李锦阳</t>
  </si>
  <si>
    <t>2302120306</t>
  </si>
  <si>
    <t>梁兴磊</t>
  </si>
  <si>
    <t>2302120106</t>
  </si>
  <si>
    <t>杨馨</t>
  </si>
  <si>
    <t>2302120314</t>
  </si>
  <si>
    <t>黄日萍</t>
  </si>
  <si>
    <t>2302120302</t>
  </si>
  <si>
    <t>刘俊贺</t>
  </si>
  <si>
    <t>2302120151</t>
  </si>
  <si>
    <t>王一诺</t>
  </si>
  <si>
    <t>2302120249</t>
  </si>
  <si>
    <t>龙昊楠</t>
  </si>
  <si>
    <t>2302120233</t>
  </si>
  <si>
    <t>邓雅文</t>
  </si>
  <si>
    <t>2302120206</t>
  </si>
  <si>
    <t>胡文鹏</t>
  </si>
  <si>
    <t>2302120144</t>
  </si>
  <si>
    <t>朱彤</t>
  </si>
  <si>
    <t>2302120145</t>
  </si>
  <si>
    <t>向姝萌</t>
  </si>
  <si>
    <t>2302120129</t>
  </si>
  <si>
    <t>谢宇彤</t>
  </si>
  <si>
    <t>2302120131</t>
  </si>
  <si>
    <t>崔新程</t>
  </si>
  <si>
    <t>2302121036</t>
  </si>
  <si>
    <t>3.39</t>
  </si>
  <si>
    <t>162</t>
  </si>
  <si>
    <t>加权平均成绩</t>
  </si>
  <si>
    <t>平均绩点</t>
  </si>
  <si>
    <t>专业排名</t>
  </si>
  <si>
    <t>03</t>
  </si>
  <si>
    <t>07</t>
  </si>
  <si>
    <t>计信</t>
  </si>
  <si>
    <t>欧阳中华</t>
  </si>
  <si>
    <t>0123456791</t>
  </si>
  <si>
    <t>电子商务</t>
  </si>
  <si>
    <t>2003</t>
  </si>
  <si>
    <t>良好</t>
  </si>
  <si>
    <t>0703</t>
  </si>
  <si>
    <t>第1、2名自愿放弃</t>
  </si>
  <si>
    <t>06</t>
  </si>
  <si>
    <t>林小玲</t>
  </si>
  <si>
    <t>0123456794</t>
  </si>
  <si>
    <t>电子信息工程</t>
  </si>
  <si>
    <t>426</t>
  </si>
  <si>
    <t>0.5</t>
  </si>
  <si>
    <t>0706</t>
  </si>
  <si>
    <t>生源紧缺</t>
  </si>
  <si>
    <t>09</t>
  </si>
  <si>
    <t>何平</t>
  </si>
  <si>
    <t>0123456797</t>
  </si>
  <si>
    <t>0709</t>
  </si>
  <si>
    <t>第2名自愿放弃</t>
  </si>
  <si>
    <t>6级加0.5</t>
  </si>
  <si>
    <t>01</t>
  </si>
  <si>
    <t xml:space="preserve">张华能 </t>
  </si>
  <si>
    <t>0123456789</t>
  </si>
  <si>
    <t>计算机科学与技术</t>
  </si>
  <si>
    <t>优秀</t>
  </si>
  <si>
    <t>428</t>
  </si>
  <si>
    <t>0701</t>
  </si>
  <si>
    <t>04</t>
  </si>
  <si>
    <t>黄海</t>
  </si>
  <si>
    <t>0123456792</t>
  </si>
  <si>
    <t>0704</t>
  </si>
  <si>
    <t>第3名英语四级没达要求</t>
  </si>
  <si>
    <t>王东霞</t>
  </si>
  <si>
    <t>0123456795</t>
  </si>
  <si>
    <t>49</t>
  </si>
  <si>
    <t>0707</t>
  </si>
  <si>
    <t>10</t>
  </si>
  <si>
    <t>吴华</t>
  </si>
  <si>
    <t>0123456798</t>
  </si>
  <si>
    <t>0710</t>
  </si>
  <si>
    <t>第5名自愿放弃</t>
  </si>
  <si>
    <t>122</t>
  </si>
  <si>
    <t>韦冬燕</t>
  </si>
  <si>
    <t>0123456800</t>
  </si>
  <si>
    <t>0712</t>
  </si>
  <si>
    <t>第12名获过国家XXX奖</t>
  </si>
  <si>
    <t>候补2</t>
  </si>
  <si>
    <t>08</t>
  </si>
  <si>
    <t>顾一佳</t>
  </si>
  <si>
    <t>0123456796</t>
  </si>
  <si>
    <t>通信工程</t>
  </si>
  <si>
    <t>0.7</t>
  </si>
  <si>
    <t>0708</t>
  </si>
  <si>
    <t>11</t>
  </si>
  <si>
    <t>张靖凯</t>
  </si>
  <si>
    <t>0123456799</t>
  </si>
  <si>
    <t>0711</t>
  </si>
  <si>
    <t>第2、3、4名放弃</t>
  </si>
  <si>
    <t>候补1</t>
  </si>
  <si>
    <t>02</t>
  </si>
  <si>
    <t>李江</t>
  </si>
  <si>
    <t>0123456790</t>
  </si>
  <si>
    <t>网络工程</t>
  </si>
  <si>
    <t>0702</t>
  </si>
  <si>
    <t>6级加0.7</t>
  </si>
  <si>
    <t>05</t>
  </si>
  <si>
    <t>韩江雪</t>
  </si>
  <si>
    <t>0123456793</t>
  </si>
  <si>
    <t>436</t>
  </si>
  <si>
    <t>0705</t>
  </si>
  <si>
    <r>
      <rPr>
        <b/>
        <sz val="16"/>
        <color rgb="FF000000"/>
        <rFont val="华文行楷"/>
        <family val="3"/>
        <charset val="134"/>
      </rPr>
      <t>　　　　　　　　　　　　　　　</t>
    </r>
    <r>
      <rPr>
        <b/>
        <sz val="16"/>
        <color rgb="FF000000"/>
        <rFont val="黑体"/>
        <family val="3"/>
        <charset val="134"/>
      </rPr>
      <t>广西大学电气工程学院2027年应届普通本科毕业生推荐免试攻读硕士学位研究生情况汇总表(类型：　　　　　)</t>
    </r>
  </si>
  <si>
    <r>
      <t>专业排名前</t>
    </r>
    <r>
      <rPr>
        <sz val="10"/>
        <rFont val="Franklin Gothic Demi"/>
        <family val="2"/>
      </rPr>
      <t>%</t>
    </r>
  </si>
  <si>
    <r>
      <t>　　　　　　　　　　　　　　　</t>
    </r>
    <r>
      <rPr>
        <b/>
        <sz val="16"/>
        <rFont val="黑体"/>
        <family val="3"/>
        <charset val="134"/>
      </rPr>
      <t>广西大学　　　学院20　年应届普通本科毕业生推荐免试硕士学位研究生情况汇总表(类型：　　　　　)</t>
    </r>
  </si>
  <si>
    <r>
      <t>专业排名</t>
    </r>
    <r>
      <rPr>
        <sz val="10"/>
        <rFont val="Franklin Gothic Demi"/>
        <family val="2"/>
      </rPr>
      <t>%</t>
    </r>
  </si>
  <si>
    <t>六级加分</t>
    <phoneticPr fontId="47" type="noConversion"/>
  </si>
  <si>
    <t>面试加分</t>
    <phoneticPr fontId="47" type="noConversion"/>
  </si>
  <si>
    <t>63</t>
    <phoneticPr fontId="47" type="noConversion"/>
  </si>
  <si>
    <t>面试分</t>
    <phoneticPr fontId="49" type="noConversion"/>
  </si>
  <si>
    <t>六级加分</t>
    <phoneticPr fontId="49" type="noConversion"/>
  </si>
  <si>
    <t>66</t>
    <phoneticPr fontId="47" type="noConversion"/>
  </si>
  <si>
    <t>电气工程学院</t>
    <phoneticPr fontId="47" type="noConversion"/>
  </si>
  <si>
    <t>夏源</t>
    <phoneticPr fontId="47" type="noConversion"/>
  </si>
  <si>
    <t>男</t>
    <phoneticPr fontId="47" type="noConversion"/>
  </si>
  <si>
    <t>2302110333</t>
    <phoneticPr fontId="47" type="noConversion"/>
  </si>
  <si>
    <t>电气工程及其自动化</t>
    <phoneticPr fontId="47" type="noConversion"/>
  </si>
  <si>
    <t>2023</t>
    <phoneticPr fontId="47" type="noConversion"/>
  </si>
  <si>
    <t>共青团员</t>
    <phoneticPr fontId="47" type="noConversion"/>
  </si>
  <si>
    <t>1</t>
    <phoneticPr fontId="47" type="noConversion"/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</si>
  <si>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</si>
  <si>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</si>
  <si>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</si>
  <si>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</si>
  <si>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</si>
  <si>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</si>
  <si>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</si>
  <si>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</si>
  <si>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</si>
  <si>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</si>
  <si>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</si>
  <si>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</si>
  <si>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</si>
  <si>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</si>
  <si>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</si>
  <si>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</si>
  <si>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</si>
  <si>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</si>
  <si>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</si>
  <si>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</t>
    <phoneticPr fontId="47" type="noConversion"/>
  </si>
  <si>
    <t>3</t>
    <phoneticPr fontId="47" type="noConversion"/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</si>
  <si>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</si>
  <si>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</si>
  <si>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</si>
  <si>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</si>
  <si>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</si>
  <si>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</si>
  <si>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</si>
  <si>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</si>
  <si>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</si>
  <si>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</si>
  <si>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</si>
  <si>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</si>
  <si>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</si>
  <si>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</si>
  <si>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</si>
  <si>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</si>
  <si>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</si>
  <si>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</si>
  <si>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</si>
  <si>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</si>
  <si>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</si>
  <si>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</si>
  <si>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</si>
  <si>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</si>
  <si>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</si>
  <si>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</si>
  <si>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</si>
  <si>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</si>
  <si>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</si>
  <si>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02</t>
    <phoneticPr fontId="47" type="noConversion"/>
  </si>
  <si>
    <t>1</t>
    <phoneticPr fontId="49" type="noConversion"/>
  </si>
  <si>
    <t>2</t>
    <phoneticPr fontId="49" type="noConversion"/>
  </si>
  <si>
    <t>3</t>
    <phoneticPr fontId="49" type="noConversion"/>
  </si>
  <si>
    <t>4</t>
    <phoneticPr fontId="49" type="noConversion"/>
  </si>
  <si>
    <t>5</t>
    <phoneticPr fontId="49" type="noConversion"/>
  </si>
  <si>
    <t>02</t>
    <phoneticPr fontId="49" type="noConversion"/>
  </si>
  <si>
    <t>侯补1</t>
    <phoneticPr fontId="47" type="noConversion"/>
  </si>
  <si>
    <t>候补2</t>
    <phoneticPr fontId="47" type="noConversion"/>
  </si>
  <si>
    <t>候补1</t>
    <phoneticPr fontId="49" type="noConversion"/>
  </si>
  <si>
    <r>
      <rPr>
        <sz val="10"/>
        <rFont val="宋体"/>
        <family val="1"/>
        <charset val="134"/>
      </rPr>
      <t>候补</t>
    </r>
    <r>
      <rPr>
        <sz val="10"/>
        <rFont val="Times New Roman"/>
        <family val="1"/>
      </rPr>
      <t>2</t>
    </r>
    <phoneticPr fontId="49" type="noConversion"/>
  </si>
  <si>
    <r>
      <t>　　　　　　　　　　　　　　　</t>
    </r>
    <r>
      <rPr>
        <b/>
        <sz val="16"/>
        <rFont val="黑体"/>
        <family val="3"/>
        <charset val="134"/>
      </rPr>
      <t>广西大学电气工程学院2007年应届普通本科毕业生推荐免试攻读硕士学位研究生情况汇总表(类型：　　　　　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</si>
</sst>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0.00_);[Red]\(0.00\)"/>
    <numFmt numFmtId="178" formatCode="0.0_);[Red]\(0.0\)"/>
    <numFmt numFmtId="179" formatCode="0.0000_);[Red]\(0.0000\)"/>
    <numFmt numFmtId="180" formatCode="0.0000_ "/>
    <numFmt numFmtId="181" formatCode="0.0000;[Red]0.0000"/>
  </numFmts>
  <fonts count="57" x14ac:knownFonts="1">
    <font>
      <sz val="12"/>
      <name val="宋体"/>
      <charset val="134"/>
    </font>
    <font>
      <sz val="14"/>
      <name val="黑体"/>
      <family val="3"/>
      <charset val="134"/>
    </font>
    <font>
      <b/>
      <sz val="16"/>
      <name val="华文行楷"/>
      <family val="3"/>
      <charset val="134"/>
    </font>
    <font>
      <b/>
      <sz val="16"/>
      <name val="华文行楷"/>
      <family val="3"/>
      <charset val="134"/>
    </font>
    <font>
      <b/>
      <sz val="10"/>
      <name val="华文行楷"/>
      <family val="3"/>
      <charset val="134"/>
    </font>
    <font>
      <sz val="10"/>
      <name val="宋体"/>
      <family val="3"/>
      <charset val="134"/>
    </font>
    <font>
      <sz val="10"/>
      <name val="Franklin Gothic Demi"/>
      <family val="2"/>
    </font>
    <font>
      <sz val="10"/>
      <name val="华文行楷"/>
      <family val="3"/>
      <charset val="134"/>
    </font>
    <font>
      <sz val="10"/>
      <name val="Times New Roman"/>
      <family val="1"/>
    </font>
    <font>
      <b/>
      <sz val="10"/>
      <color rgb="FF666699"/>
      <name val="Tw Cen MT Condensed"/>
      <family val="2"/>
    </font>
    <font>
      <b/>
      <sz val="10"/>
      <color rgb="FFFF0000"/>
      <name val="Garamond"/>
      <family val="1"/>
    </font>
    <font>
      <b/>
      <sz val="10"/>
      <color rgb="FFFF0000"/>
      <name val="Garamond"/>
      <family val="1"/>
    </font>
    <font>
      <sz val="10"/>
      <color rgb="FF0000FF"/>
      <name val="Impact"/>
      <family val="2"/>
    </font>
    <font>
      <sz val="10"/>
      <color rgb="FF000000"/>
      <name val="Times New Roman"/>
      <family val="1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color rgb="FFFF0000"/>
      <name val="Garamond"/>
      <family val="1"/>
    </font>
    <font>
      <sz val="10"/>
      <name val="Times New Roman"/>
      <family val="1"/>
    </font>
    <font>
      <sz val="10"/>
      <name val="Franklin Gothic Demi"/>
      <family val="2"/>
    </font>
    <font>
      <sz val="10"/>
      <color rgb="FF0000FF"/>
      <name val="Impact"/>
      <family val="2"/>
    </font>
    <font>
      <sz val="10"/>
      <name val="Gungsuh"/>
      <family val="1"/>
    </font>
    <font>
      <b/>
      <sz val="10"/>
      <color rgb="FF66669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rgb="FF0000FF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rgb="FF0000FF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u/>
      <sz val="12"/>
      <color rgb="FF800080"/>
      <name val="宋体"/>
      <family val="3"/>
      <charset val="134"/>
    </font>
    <font>
      <b/>
      <sz val="13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i/>
      <sz val="11"/>
      <color rgb="FF7F7F7F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6"/>
      <color rgb="FF000000"/>
      <name val="华文行楷"/>
      <family val="3"/>
      <charset val="134"/>
    </font>
    <font>
      <b/>
      <sz val="16"/>
      <color rgb="FF000000"/>
      <name val="黑体"/>
      <family val="3"/>
      <charset val="134"/>
    </font>
    <font>
      <b/>
      <sz val="16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name val="宋体"/>
      <family val="1"/>
      <charset val="134"/>
    </font>
    <font>
      <b/>
      <sz val="10"/>
      <color indexed="54"/>
      <name val="Tw Cen MT Condensed"/>
      <family val="2"/>
    </font>
    <font>
      <b/>
      <sz val="10"/>
      <color indexed="10"/>
      <name val="Garamond"/>
      <family val="1"/>
    </font>
    <font>
      <sz val="10"/>
      <color indexed="12"/>
      <name val="Impact"/>
      <family val="2"/>
    </font>
    <font>
      <sz val="10"/>
      <name val="Times New Roman"/>
      <family val="1"/>
      <charset val="134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solid">
        <fgColor rgb="FFCCCCFF"/>
        <bgColor indexed="64"/>
      </patternFill>
    </fill>
    <fill>
      <patternFill patternType="none"/>
    </fill>
    <fill>
      <patternFill patternType="none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5" fillId="6" borderId="0">
      <alignment vertical="center"/>
    </xf>
    <xf numFmtId="0" fontId="25" fillId="7" borderId="0">
      <alignment vertical="center"/>
    </xf>
    <xf numFmtId="0" fontId="26" fillId="0" borderId="0">
      <alignment vertical="top"/>
      <protection locked="0"/>
    </xf>
    <xf numFmtId="0" fontId="25" fillId="8" borderId="0">
      <alignment vertical="center"/>
    </xf>
    <xf numFmtId="0" fontId="24" fillId="9" borderId="9">
      <alignment vertical="center"/>
    </xf>
    <xf numFmtId="0" fontId="25" fillId="10" borderId="0">
      <alignment vertical="center"/>
    </xf>
    <xf numFmtId="0" fontId="27" fillId="0" borderId="0">
      <alignment vertical="center"/>
    </xf>
    <xf numFmtId="0" fontId="28" fillId="11" borderId="10">
      <alignment vertical="center"/>
    </xf>
    <xf numFmtId="0" fontId="29" fillId="8" borderId="0">
      <alignment vertical="center"/>
    </xf>
    <xf numFmtId="0" fontId="25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25" fillId="15" borderId="0">
      <alignment vertical="center"/>
    </xf>
    <xf numFmtId="0" fontId="29" fillId="16" borderId="0">
      <alignment vertical="center"/>
    </xf>
    <xf numFmtId="0" fontId="25" fillId="17" borderId="0">
      <alignment vertical="center"/>
    </xf>
    <xf numFmtId="0" fontId="30" fillId="0" borderId="0">
      <alignment vertical="top"/>
      <protection locked="0"/>
    </xf>
    <xf numFmtId="0" fontId="27" fillId="0" borderId="11">
      <alignment vertical="center"/>
    </xf>
    <xf numFmtId="0" fontId="31" fillId="0" borderId="12">
      <alignment vertical="center"/>
    </xf>
    <xf numFmtId="0" fontId="25" fillId="18" borderId="0">
      <alignment vertical="center"/>
    </xf>
    <xf numFmtId="0" fontId="32" fillId="19" borderId="13">
      <alignment vertical="center"/>
    </xf>
    <xf numFmtId="0" fontId="29" fillId="20" borderId="0">
      <alignment vertical="center"/>
    </xf>
    <xf numFmtId="0" fontId="25" fillId="21" borderId="0">
      <alignment vertical="center"/>
    </xf>
    <xf numFmtId="0" fontId="29" fillId="22" borderId="0">
      <alignment vertical="center"/>
    </xf>
    <xf numFmtId="0" fontId="33" fillId="0" borderId="14">
      <alignment vertical="center"/>
    </xf>
    <xf numFmtId="0" fontId="29" fillId="23" borderId="0">
      <alignment vertical="center"/>
    </xf>
    <xf numFmtId="0" fontId="34" fillId="24" borderId="0">
      <alignment vertical="center"/>
    </xf>
    <xf numFmtId="0" fontId="35" fillId="0" borderId="0">
      <alignment vertical="center"/>
    </xf>
    <xf numFmtId="0" fontId="29" fillId="25" borderId="0">
      <alignment vertical="center"/>
    </xf>
    <xf numFmtId="0" fontId="36" fillId="0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5" fillId="28" borderId="0">
      <alignment vertical="center"/>
    </xf>
    <xf numFmtId="0" fontId="37" fillId="29" borderId="0">
      <alignment vertical="center"/>
    </xf>
    <xf numFmtId="0" fontId="25" fillId="3" borderId="0">
      <alignment vertical="center"/>
    </xf>
    <xf numFmtId="0" fontId="29" fillId="30" borderId="0">
      <alignment vertical="center"/>
    </xf>
    <xf numFmtId="0" fontId="25" fillId="31" borderId="0">
      <alignment vertical="center"/>
    </xf>
    <xf numFmtId="0" fontId="38" fillId="0" borderId="15">
      <alignment vertical="center"/>
    </xf>
    <xf numFmtId="0" fontId="39" fillId="0" borderId="0">
      <alignment vertical="center"/>
    </xf>
    <xf numFmtId="0" fontId="29" fillId="32" borderId="0">
      <alignment vertical="center"/>
    </xf>
    <xf numFmtId="0" fontId="40" fillId="33" borderId="0">
      <alignment vertical="center"/>
    </xf>
    <xf numFmtId="0" fontId="41" fillId="34" borderId="13">
      <alignment vertical="center"/>
    </xf>
    <xf numFmtId="0" fontId="42" fillId="19" borderId="16">
      <alignment vertical="center"/>
    </xf>
    <xf numFmtId="0" fontId="43" fillId="0" borderId="17">
      <alignment vertical="center"/>
    </xf>
  </cellStyleXfs>
  <cellXfs count="102">
    <xf numFmtId="0" fontId="0" fillId="0" borderId="0" xfId="0" applyAlignme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/>
    </xf>
    <xf numFmtId="176" fontId="8" fillId="2" borderId="5" xfId="0" applyNumberFormat="1" applyFont="1" applyFill="1" applyBorder="1" applyAlignment="1">
      <alignment horizontal="left" vertical="center" wrapText="1"/>
    </xf>
    <xf numFmtId="177" fontId="11" fillId="2" borderId="4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176" fontId="6" fillId="2" borderId="5" xfId="0" applyNumberFormat="1" applyFont="1" applyFill="1" applyBorder="1" applyAlignment="1">
      <alignment horizontal="left" vertical="center" wrapText="1"/>
    </xf>
    <xf numFmtId="178" fontId="12" fillId="2" borderId="5" xfId="0" applyNumberFormat="1" applyFont="1" applyFill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 wrapText="1"/>
    </xf>
    <xf numFmtId="178" fontId="19" fillId="2" borderId="5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left" vertical="center" wrapText="1"/>
    </xf>
    <xf numFmtId="176" fontId="21" fillId="2" borderId="4" xfId="0" applyNumberFormat="1" applyFont="1" applyFill="1" applyBorder="1" applyAlignment="1">
      <alignment horizontal="left" vertical="center" wrapText="1"/>
    </xf>
    <xf numFmtId="177" fontId="22" fillId="2" borderId="4" xfId="0" applyNumberFormat="1" applyFont="1" applyFill="1" applyBorder="1" applyAlignment="1">
      <alignment horizontal="left" vertical="center" wrapText="1"/>
    </xf>
    <xf numFmtId="178" fontId="23" fillId="2" borderId="4" xfId="0" applyNumberFormat="1" applyFont="1" applyFill="1" applyBorder="1" applyAlignment="1">
      <alignment horizontal="left" vertical="center" wrapText="1"/>
    </xf>
    <xf numFmtId="176" fontId="5" fillId="2" borderId="5" xfId="0" applyNumberFormat="1" applyFont="1" applyFill="1" applyBorder="1" applyAlignment="1">
      <alignment horizontal="left" vertical="center" wrapText="1"/>
    </xf>
    <xf numFmtId="176" fontId="21" fillId="2" borderId="5" xfId="0" applyNumberFormat="1" applyFont="1" applyFill="1" applyBorder="1" applyAlignment="1">
      <alignment horizontal="left" vertical="center" wrapText="1"/>
    </xf>
    <xf numFmtId="178" fontId="23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5" fillId="0" borderId="5" xfId="0" applyNumberFormat="1" applyFont="1" applyBorder="1" applyAlignment="1">
      <alignment horizontal="left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left" vertical="center"/>
    </xf>
    <xf numFmtId="49" fontId="48" fillId="0" borderId="5" xfId="0" applyNumberFormat="1" applyFont="1" applyBorder="1" applyAlignment="1">
      <alignment horizontal="left" vertical="center" wrapText="1"/>
    </xf>
    <xf numFmtId="49" fontId="50" fillId="0" borderId="5" xfId="0" applyNumberFormat="1" applyFont="1" applyBorder="1" applyAlignment="1">
      <alignment horizontal="left" vertical="center" wrapText="1"/>
    </xf>
    <xf numFmtId="49" fontId="48" fillId="2" borderId="5" xfId="0" applyNumberFormat="1" applyFont="1" applyFill="1" applyBorder="1" applyAlignment="1">
      <alignment horizontal="left" vertical="center" wrapText="1"/>
    </xf>
    <xf numFmtId="49" fontId="48" fillId="2" borderId="5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/>
    </xf>
    <xf numFmtId="176" fontId="6" fillId="0" borderId="5" xfId="0" applyNumberFormat="1" applyFont="1" applyFill="1" applyBorder="1" applyAlignment="1">
      <alignment horizontal="left" vertical="center" wrapText="1"/>
    </xf>
    <xf numFmtId="178" fontId="12" fillId="0" borderId="5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9" fontId="52" fillId="2" borderId="5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176" fontId="5" fillId="3" borderId="18" xfId="0" applyNumberFormat="1" applyFont="1" applyFill="1" applyBorder="1" applyAlignment="1">
      <alignment horizontal="center" vertical="center" wrapText="1"/>
    </xf>
    <xf numFmtId="176" fontId="48" fillId="3" borderId="18" xfId="0" applyNumberFormat="1" applyFont="1" applyFill="1" applyBorder="1" applyAlignment="1">
      <alignment horizontal="center" vertical="center" wrapText="1"/>
    </xf>
    <xf numFmtId="179" fontId="51" fillId="2" borderId="5" xfId="0" applyNumberFormat="1" applyFont="1" applyFill="1" applyBorder="1" applyAlignment="1">
      <alignment horizontal="left" vertical="center" wrapText="1"/>
    </xf>
    <xf numFmtId="177" fontId="10" fillId="2" borderId="5" xfId="0" applyNumberFormat="1" applyFont="1" applyFill="1" applyBorder="1" applyAlignment="1">
      <alignment horizontal="left" vertical="center" wrapText="1"/>
    </xf>
    <xf numFmtId="179" fontId="10" fillId="2" borderId="5" xfId="0" applyNumberFormat="1" applyFont="1" applyFill="1" applyBorder="1" applyAlignment="1">
      <alignment horizontal="left" vertical="center" wrapText="1"/>
    </xf>
    <xf numFmtId="176" fontId="17" fillId="5" borderId="5" xfId="0" applyNumberFormat="1" applyFont="1" applyFill="1" applyBorder="1" applyAlignment="1">
      <alignment horizontal="left" vertical="center" wrapText="1"/>
    </xf>
    <xf numFmtId="49" fontId="14" fillId="2" borderId="5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left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left" vertical="center"/>
    </xf>
    <xf numFmtId="176" fontId="8" fillId="5" borderId="5" xfId="0" applyNumberFormat="1" applyFont="1" applyFill="1" applyBorder="1" applyAlignment="1">
      <alignment horizontal="left" vertical="center" wrapText="1"/>
    </xf>
    <xf numFmtId="176" fontId="53" fillId="5" borderId="5" xfId="0" applyNumberFormat="1" applyFont="1" applyFill="1" applyBorder="1" applyAlignment="1">
      <alignment horizontal="left" vertical="center" wrapText="1"/>
    </xf>
    <xf numFmtId="180" fontId="51" fillId="2" borderId="5" xfId="0" applyNumberFormat="1" applyFont="1" applyFill="1" applyBorder="1" applyAlignment="1">
      <alignment horizontal="left" vertical="center" wrapText="1"/>
    </xf>
    <xf numFmtId="177" fontId="54" fillId="5" borderId="5" xfId="0" applyNumberFormat="1" applyFont="1" applyFill="1" applyBorder="1" applyAlignment="1">
      <alignment horizontal="left" vertical="center" wrapText="1"/>
    </xf>
    <xf numFmtId="179" fontId="54" fillId="5" borderId="5" xfId="0" applyNumberFormat="1" applyFont="1" applyFill="1" applyBorder="1" applyAlignment="1">
      <alignment horizontal="left" vertical="center" wrapText="1"/>
    </xf>
    <xf numFmtId="178" fontId="55" fillId="5" borderId="5" xfId="0" applyNumberFormat="1" applyFont="1" applyFill="1" applyBorder="1" applyAlignment="1">
      <alignment horizontal="left" vertical="center" wrapText="1"/>
    </xf>
    <xf numFmtId="181" fontId="8" fillId="2" borderId="5" xfId="0" applyNumberFormat="1" applyFont="1" applyFill="1" applyBorder="1" applyAlignment="1">
      <alignment horizontal="left" vertical="center" wrapText="1"/>
    </xf>
    <xf numFmtId="177" fontId="11" fillId="2" borderId="5" xfId="0" applyNumberFormat="1" applyFont="1" applyFill="1" applyBorder="1" applyAlignment="1">
      <alignment horizontal="left" vertical="center" wrapText="1"/>
    </xf>
    <xf numFmtId="179" fontId="11" fillId="2" borderId="5" xfId="0" applyNumberFormat="1" applyFont="1" applyFill="1" applyBorder="1" applyAlignment="1">
      <alignment horizontal="left" vertical="center" wrapText="1"/>
    </xf>
    <xf numFmtId="176" fontId="8" fillId="0" borderId="5" xfId="0" applyNumberFormat="1" applyFont="1" applyFill="1" applyBorder="1" applyAlignment="1">
      <alignment horizontal="left" vertical="center" wrapText="1"/>
    </xf>
    <xf numFmtId="181" fontId="8" fillId="0" borderId="5" xfId="0" applyNumberFormat="1" applyFont="1" applyFill="1" applyBorder="1" applyAlignment="1">
      <alignment horizontal="left" vertical="center" wrapText="1"/>
    </xf>
    <xf numFmtId="177" fontId="11" fillId="0" borderId="5" xfId="0" applyNumberFormat="1" applyFont="1" applyFill="1" applyBorder="1" applyAlignment="1">
      <alignment horizontal="left" vertical="center" wrapText="1"/>
    </xf>
    <xf numFmtId="179" fontId="11" fillId="0" borderId="5" xfId="0" applyNumberFormat="1" applyFont="1" applyFill="1" applyBorder="1" applyAlignment="1">
      <alignment horizontal="left" vertical="center" wrapText="1"/>
    </xf>
    <xf numFmtId="177" fontId="16" fillId="5" borderId="5" xfId="0" applyNumberFormat="1" applyFont="1" applyFill="1" applyBorder="1" applyAlignment="1">
      <alignment horizontal="left" vertical="center" wrapText="1"/>
    </xf>
    <xf numFmtId="179" fontId="16" fillId="2" borderId="5" xfId="0" applyNumberFormat="1" applyFont="1" applyFill="1" applyBorder="1" applyAlignment="1">
      <alignment horizontal="left" vertical="center" wrapText="1"/>
    </xf>
    <xf numFmtId="177" fontId="16" fillId="2" borderId="5" xfId="0" applyNumberFormat="1" applyFont="1" applyFill="1" applyBorder="1" applyAlignment="1">
      <alignment horizontal="left" vertical="center" wrapText="1"/>
    </xf>
    <xf numFmtId="49" fontId="56" fillId="2" borderId="5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</cellXfs>
  <cellStyles count="44">
    <cellStyle name="20% - 着色 1" xfId="34" xr:uid="{00000000-0005-0000-0000-000027000000}"/>
    <cellStyle name="20% - 着色 2" xfId="15" xr:uid="{00000000-0005-0000-0000-000010000000}"/>
    <cellStyle name="20% - 着色 3" xfId="22" xr:uid="{00000000-0005-0000-0000-000019000000}"/>
    <cellStyle name="20% - 着色 4" xfId="32" xr:uid="{00000000-0005-0000-0000-000025000000}"/>
    <cellStyle name="20% - 着色 5" xfId="13" xr:uid="{00000000-0005-0000-0000-00000E000000}"/>
    <cellStyle name="20% - 着色 6" xfId="6" xr:uid="{00000000-0005-0000-0000-000006000000}"/>
    <cellStyle name="40% - 着色 1" xfId="1" xr:uid="{00000000-0005-0000-0000-000001000000}"/>
    <cellStyle name="40% - 着色 2" xfId="2" xr:uid="{00000000-0005-0000-0000-000002000000}"/>
    <cellStyle name="40% - 着色 3" xfId="4" xr:uid="{00000000-0005-0000-0000-000004000000}"/>
    <cellStyle name="40% - 着色 4" xfId="36" xr:uid="{00000000-0005-0000-0000-000029000000}"/>
    <cellStyle name="40% - 着色 5" xfId="19" xr:uid="{00000000-0005-0000-0000-000016000000}"/>
    <cellStyle name="40% - 着色 6" xfId="10" xr:uid="{00000000-0005-0000-0000-00000A000000}"/>
    <cellStyle name="60% - 着色 1" xfId="30" xr:uid="{00000000-0005-0000-0000-000023000000}"/>
    <cellStyle name="60% - 着色 2" xfId="39" xr:uid="{00000000-0005-0000-0000-00002C000000}"/>
    <cellStyle name="60% - 着色 3" xfId="9" xr:uid="{00000000-0005-0000-0000-000009000000}"/>
    <cellStyle name="60% - 着色 4" xfId="28" xr:uid="{00000000-0005-0000-0000-000021000000}"/>
    <cellStyle name="60% - 着色 5" xfId="21" xr:uid="{00000000-0005-0000-0000-000018000000}"/>
    <cellStyle name="60% - 着色 6" xfId="11" xr:uid="{00000000-0005-0000-0000-00000C000000}"/>
    <cellStyle name="标题" xfId="27" xr:uid="{00000000-0005-0000-0000-00001F000000}"/>
    <cellStyle name="标题 1" xfId="24" xr:uid="{00000000-0005-0000-0000-00001C000000}"/>
    <cellStyle name="标题 2" xfId="18" xr:uid="{00000000-0005-0000-0000-000015000000}"/>
    <cellStyle name="标题 3" xfId="17" xr:uid="{00000000-0005-0000-0000-000012000000}"/>
    <cellStyle name="标题 4" xfId="7" xr:uid="{00000000-0005-0000-0000-000007000000}"/>
    <cellStyle name="差" xfId="33" xr:uid="{00000000-0005-0000-0000-000026000000}"/>
    <cellStyle name="常规" xfId="0" builtinId="0"/>
    <cellStyle name="超链接" xfId="3" xr:uid="{00000000-0005-0000-0000-000003000000}"/>
    <cellStyle name="好" xfId="26" xr:uid="{00000000-0005-0000-0000-00001E000000}"/>
    <cellStyle name="汇总" xfId="37" xr:uid="{00000000-0005-0000-0000-00002A000000}"/>
    <cellStyle name="计算" xfId="20" xr:uid="{00000000-0005-0000-0000-000017000000}"/>
    <cellStyle name="检查单元格" xfId="8" xr:uid="{00000000-0005-0000-0000-000008000000}"/>
    <cellStyle name="解释性文本" xfId="29" xr:uid="{00000000-0005-0000-0000-000022000000}"/>
    <cellStyle name="警告文本" xfId="38" xr:uid="{00000000-0005-0000-0000-00002B000000}"/>
    <cellStyle name="链接单元格" xfId="43" xr:uid="{00000000-0005-0000-0000-000030000000}"/>
    <cellStyle name="适中" xfId="40" xr:uid="{00000000-0005-0000-0000-00002D000000}"/>
    <cellStyle name="输出" xfId="42" xr:uid="{00000000-0005-0000-0000-00002F000000}"/>
    <cellStyle name="输入" xfId="41" xr:uid="{00000000-0005-0000-0000-00002E000000}"/>
    <cellStyle name="已访问的超链接" xfId="16" xr:uid="{00000000-0005-0000-0000-000011000000}"/>
    <cellStyle name="着色 1" xfId="25" xr:uid="{00000000-0005-0000-0000-00001D000000}"/>
    <cellStyle name="着色 2" xfId="35" xr:uid="{00000000-0005-0000-0000-000028000000}"/>
    <cellStyle name="着色 3" xfId="14" xr:uid="{00000000-0005-0000-0000-00000F000000}"/>
    <cellStyle name="着色 4" xfId="23" xr:uid="{00000000-0005-0000-0000-00001A000000}"/>
    <cellStyle name="着色 5" xfId="31" xr:uid="{00000000-0005-0000-0000-000024000000}"/>
    <cellStyle name="着色 6" xfId="12" xr:uid="{00000000-0005-0000-0000-00000D000000}"/>
    <cellStyle name="注释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电自"/>
  <dimension ref="A1:AC58"/>
  <sheetViews>
    <sheetView topLeftCell="A52" zoomScaleNormal="100" zoomScaleSheetLayoutView="100" workbookViewId="0">
      <selection activeCell="AD49" sqref="AD49"/>
    </sheetView>
  </sheetViews>
  <sheetFormatPr defaultColWidth="9" defaultRowHeight="14.25" x14ac:dyDescent="0.15"/>
  <cols>
    <col min="1" max="1" width="3.375" style="44" customWidth="1"/>
    <col min="2" max="2" width="3.125" style="44" customWidth="1"/>
    <col min="3" max="3" width="11.125" style="44" customWidth="1"/>
    <col min="4" max="4" width="7.75" style="44" customWidth="1"/>
    <col min="5" max="5" width="2.875" style="45" customWidth="1"/>
    <col min="6" max="6" width="12.875" style="45" customWidth="1"/>
    <col min="7" max="7" width="14.125" style="44" customWidth="1"/>
    <col min="8" max="8" width="5.625" style="44" customWidth="1"/>
    <col min="9" max="9" width="9.75" style="46" customWidth="1"/>
    <col min="10" max="10" width="4.125" style="44" customWidth="1"/>
    <col min="11" max="11" width="4.25" style="44" customWidth="1"/>
    <col min="12" max="12" width="4.875" style="47" customWidth="1"/>
    <col min="13" max="13" width="5.125" style="47" customWidth="1"/>
    <col min="14" max="14" width="9" style="47" customWidth="1"/>
    <col min="15" max="15" width="11.25" style="47" customWidth="1"/>
    <col min="16" max="16" width="8.25" style="44" customWidth="1"/>
    <col min="17" max="21" width="8.25" style="48" customWidth="1"/>
    <col min="22" max="22" width="7.125" style="48" customWidth="1"/>
    <col min="23" max="23" width="4.5" style="44" customWidth="1"/>
    <col min="24" max="24" width="4.875" style="49" customWidth="1"/>
    <col min="25" max="25" width="5.875" style="49" customWidth="1"/>
    <col min="26" max="27" width="6.75" style="44" customWidth="1"/>
    <col min="28" max="28" width="7" style="44" customWidth="1"/>
    <col min="29" max="29" width="6.75" style="44" customWidth="1"/>
  </cols>
  <sheetData>
    <row r="1" spans="1:29" ht="24" customHeight="1" x14ac:dyDescent="0.15">
      <c r="A1" s="67" t="s">
        <v>0</v>
      </c>
      <c r="B1" s="67"/>
      <c r="C1" s="67"/>
    </row>
    <row r="2" spans="1:29" s="42" customFormat="1" ht="36" customHeight="1" x14ac:dyDescent="0.15">
      <c r="A2" s="100" t="s">
        <v>300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</row>
    <row r="3" spans="1:29" s="43" customFormat="1" ht="12.75" customHeight="1" x14ac:dyDescent="0.15">
      <c r="D3" s="1"/>
      <c r="E3" s="1"/>
      <c r="I3" s="2"/>
      <c r="L3" s="3"/>
      <c r="M3" s="3"/>
      <c r="N3" s="3"/>
      <c r="O3" s="3"/>
      <c r="Q3" s="4"/>
      <c r="R3" s="4"/>
      <c r="S3" s="4"/>
      <c r="T3" s="4"/>
      <c r="U3" s="4"/>
      <c r="V3" s="4"/>
      <c r="Y3" s="5"/>
      <c r="AA3" s="6"/>
    </row>
    <row r="4" spans="1:29" ht="45" customHeight="1" x14ac:dyDescent="0.15">
      <c r="A4" s="70" t="s">
        <v>1</v>
      </c>
      <c r="B4" s="70" t="s">
        <v>2</v>
      </c>
      <c r="C4" s="70" t="s">
        <v>3</v>
      </c>
      <c r="D4" s="70" t="s">
        <v>4</v>
      </c>
      <c r="E4" s="70" t="s">
        <v>5</v>
      </c>
      <c r="F4" s="70" t="s">
        <v>6</v>
      </c>
      <c r="G4" s="70" t="s">
        <v>7</v>
      </c>
      <c r="H4" s="70" t="s">
        <v>8</v>
      </c>
      <c r="I4" s="70" t="s">
        <v>9</v>
      </c>
      <c r="J4" s="70" t="s">
        <v>10</v>
      </c>
      <c r="K4" s="70" t="s">
        <v>11</v>
      </c>
      <c r="L4" s="71" t="s">
        <v>12</v>
      </c>
      <c r="M4" s="71" t="s">
        <v>13</v>
      </c>
      <c r="N4" s="72" t="s">
        <v>304</v>
      </c>
      <c r="O4" s="72" t="s">
        <v>305</v>
      </c>
      <c r="P4" s="70" t="s">
        <v>14</v>
      </c>
      <c r="Q4" s="70" t="s">
        <v>15</v>
      </c>
      <c r="R4" s="70" t="s">
        <v>16</v>
      </c>
      <c r="S4" s="70" t="s">
        <v>17</v>
      </c>
      <c r="T4" s="70" t="s">
        <v>18</v>
      </c>
      <c r="U4" s="70" t="s">
        <v>19</v>
      </c>
      <c r="V4" s="70" t="s">
        <v>20</v>
      </c>
      <c r="W4" s="70" t="s">
        <v>21</v>
      </c>
      <c r="X4" s="70" t="s">
        <v>22</v>
      </c>
      <c r="Y4" s="70" t="s">
        <v>23</v>
      </c>
      <c r="Z4" s="70" t="s">
        <v>301</v>
      </c>
      <c r="AA4" s="70" t="s">
        <v>24</v>
      </c>
      <c r="AB4" s="70" t="s">
        <v>25</v>
      </c>
      <c r="AC4" s="70" t="s">
        <v>26</v>
      </c>
    </row>
    <row r="5" spans="1:29" ht="24" x14ac:dyDescent="0.15">
      <c r="A5" s="28" t="s">
        <v>317</v>
      </c>
      <c r="B5" s="28" t="s">
        <v>368</v>
      </c>
      <c r="C5" s="28" t="s">
        <v>27</v>
      </c>
      <c r="D5" s="14" t="s">
        <v>46</v>
      </c>
      <c r="E5" s="20" t="s">
        <v>29</v>
      </c>
      <c r="F5" s="20" t="s">
        <v>47</v>
      </c>
      <c r="G5" s="14" t="s">
        <v>31</v>
      </c>
      <c r="H5" s="14" t="s">
        <v>32</v>
      </c>
      <c r="I5" s="15" t="s">
        <v>43</v>
      </c>
      <c r="J5" s="16">
        <v>64</v>
      </c>
      <c r="K5" s="16">
        <v>64</v>
      </c>
      <c r="L5" s="16">
        <v>493</v>
      </c>
      <c r="M5" s="16">
        <v>509</v>
      </c>
      <c r="N5" s="73">
        <v>0.50160000000000005</v>
      </c>
      <c r="O5" s="73">
        <v>0.63</v>
      </c>
      <c r="P5" s="73">
        <f t="shared" ref="P5:P36" si="0">N5+O5</f>
        <v>1.1316000000000002</v>
      </c>
      <c r="Q5" s="74">
        <v>100</v>
      </c>
      <c r="R5" s="75">
        <v>92.03</v>
      </c>
      <c r="S5" s="74">
        <v>100</v>
      </c>
      <c r="T5" s="74">
        <v>100</v>
      </c>
      <c r="U5" s="74">
        <v>100</v>
      </c>
      <c r="V5" s="75">
        <f t="shared" ref="V5:V36" si="1">P5+Q5*0.1+R5*0.6+S5*0.1+T5*0.1+U5*0.1</f>
        <v>96.349599999999995</v>
      </c>
      <c r="W5" s="74">
        <v>4.2</v>
      </c>
      <c r="X5" s="76">
        <v>341</v>
      </c>
      <c r="Y5" s="23">
        <v>1</v>
      </c>
      <c r="Z5" s="24">
        <f>Y5/X5*100</f>
        <v>0.2932551319648094</v>
      </c>
      <c r="AA5" s="22" t="s">
        <v>317</v>
      </c>
      <c r="AB5" s="14"/>
      <c r="AC5" s="14"/>
    </row>
    <row r="6" spans="1:29" ht="24" x14ac:dyDescent="0.15">
      <c r="A6" s="28" t="s">
        <v>337</v>
      </c>
      <c r="B6" s="28" t="s">
        <v>368</v>
      </c>
      <c r="C6" s="51" t="s">
        <v>27</v>
      </c>
      <c r="D6" s="51" t="s">
        <v>122</v>
      </c>
      <c r="E6" s="52" t="s">
        <v>29</v>
      </c>
      <c r="F6" s="52" t="s">
        <v>123</v>
      </c>
      <c r="G6" s="51" t="s">
        <v>31</v>
      </c>
      <c r="H6" s="51" t="s">
        <v>32</v>
      </c>
      <c r="I6" s="53" t="s">
        <v>43</v>
      </c>
      <c r="J6" s="16" t="s">
        <v>113</v>
      </c>
      <c r="K6" s="16" t="s">
        <v>113</v>
      </c>
      <c r="L6" s="16">
        <v>482</v>
      </c>
      <c r="M6" s="16">
        <v>547</v>
      </c>
      <c r="N6" s="73">
        <v>0.59279999999999999</v>
      </c>
      <c r="O6" s="73">
        <v>0.51</v>
      </c>
      <c r="P6" s="73">
        <f t="shared" si="0"/>
        <v>1.1028</v>
      </c>
      <c r="Q6" s="74">
        <v>100</v>
      </c>
      <c r="R6" s="75">
        <v>91.87</v>
      </c>
      <c r="S6" s="74">
        <v>100</v>
      </c>
      <c r="T6" s="74">
        <v>100</v>
      </c>
      <c r="U6" s="74">
        <v>100</v>
      </c>
      <c r="V6" s="75">
        <f t="shared" si="1"/>
        <v>96.224800000000002</v>
      </c>
      <c r="W6" s="74" t="s">
        <v>124</v>
      </c>
      <c r="X6" s="76">
        <v>341</v>
      </c>
      <c r="Y6" s="58">
        <v>2</v>
      </c>
      <c r="Z6" s="24">
        <f t="shared" ref="Z6:Z56" si="2">Y6/X6*100</f>
        <v>0.5865102639296188</v>
      </c>
      <c r="AA6" s="28" t="s">
        <v>337</v>
      </c>
      <c r="AB6" s="28"/>
      <c r="AC6" s="28"/>
    </row>
    <row r="7" spans="1:29" ht="24" x14ac:dyDescent="0.15">
      <c r="A7" s="28" t="s">
        <v>338</v>
      </c>
      <c r="B7" s="28" t="s">
        <v>289</v>
      </c>
      <c r="C7" s="51" t="s">
        <v>27</v>
      </c>
      <c r="D7" s="51" t="s">
        <v>143</v>
      </c>
      <c r="E7" s="52" t="s">
        <v>29</v>
      </c>
      <c r="F7" s="52" t="s">
        <v>144</v>
      </c>
      <c r="G7" s="51" t="s">
        <v>31</v>
      </c>
      <c r="H7" s="51" t="s">
        <v>32</v>
      </c>
      <c r="I7" s="53" t="s">
        <v>33</v>
      </c>
      <c r="J7" s="16" t="s">
        <v>113</v>
      </c>
      <c r="K7" s="16" t="s">
        <v>113</v>
      </c>
      <c r="L7" s="16">
        <v>487</v>
      </c>
      <c r="M7" s="16">
        <v>506</v>
      </c>
      <c r="N7" s="73">
        <f>0.3+(M7-425)/25*0.06</f>
        <v>0.49440000000000001</v>
      </c>
      <c r="O7" s="73">
        <v>1.4</v>
      </c>
      <c r="P7" s="73">
        <f t="shared" si="0"/>
        <v>1.8943999999999999</v>
      </c>
      <c r="Q7" s="74">
        <v>100</v>
      </c>
      <c r="R7" s="75">
        <v>90.15</v>
      </c>
      <c r="S7" s="74">
        <v>100</v>
      </c>
      <c r="T7" s="74">
        <v>100</v>
      </c>
      <c r="U7" s="74">
        <v>100</v>
      </c>
      <c r="V7" s="75">
        <f t="shared" si="1"/>
        <v>95.984400000000008</v>
      </c>
      <c r="W7" s="74">
        <v>4.0199999999999996</v>
      </c>
      <c r="X7" s="76" t="s">
        <v>130</v>
      </c>
      <c r="Y7" s="58">
        <v>3</v>
      </c>
      <c r="Z7" s="24">
        <f t="shared" si="2"/>
        <v>0.87976539589442826</v>
      </c>
      <c r="AA7" s="28" t="s">
        <v>338</v>
      </c>
      <c r="AB7" s="28"/>
      <c r="AC7" s="28"/>
    </row>
    <row r="8" spans="1:29" ht="24" x14ac:dyDescent="0.15">
      <c r="A8" s="28" t="s">
        <v>318</v>
      </c>
      <c r="B8" s="28" t="s">
        <v>289</v>
      </c>
      <c r="C8" s="28" t="s">
        <v>27</v>
      </c>
      <c r="D8" s="14" t="s">
        <v>39</v>
      </c>
      <c r="E8" s="20" t="s">
        <v>35</v>
      </c>
      <c r="F8" s="20" t="s">
        <v>40</v>
      </c>
      <c r="G8" s="14" t="s">
        <v>31</v>
      </c>
      <c r="H8" s="14" t="s">
        <v>32</v>
      </c>
      <c r="I8" s="15" t="s">
        <v>33</v>
      </c>
      <c r="J8" s="16">
        <v>65</v>
      </c>
      <c r="K8" s="16">
        <v>65</v>
      </c>
      <c r="L8" s="16">
        <v>546</v>
      </c>
      <c r="M8" s="16">
        <v>545</v>
      </c>
      <c r="N8" s="73">
        <f>0.3+(M8-425)/25*0.06</f>
        <v>0.58799999999999997</v>
      </c>
      <c r="O8" s="73">
        <v>0.76800000000000002</v>
      </c>
      <c r="P8" s="73">
        <f t="shared" si="0"/>
        <v>1.3559999999999999</v>
      </c>
      <c r="Q8" s="74">
        <v>100</v>
      </c>
      <c r="R8" s="75">
        <v>90.54</v>
      </c>
      <c r="S8" s="74">
        <v>100</v>
      </c>
      <c r="T8" s="74">
        <v>100</v>
      </c>
      <c r="U8" s="74">
        <v>100</v>
      </c>
      <c r="V8" s="75">
        <f t="shared" si="1"/>
        <v>95.68</v>
      </c>
      <c r="W8" s="74">
        <v>4.05</v>
      </c>
      <c r="X8" s="76">
        <v>341</v>
      </c>
      <c r="Y8" s="23">
        <v>4</v>
      </c>
      <c r="Z8" s="24">
        <f t="shared" si="2"/>
        <v>1.1730205278592376</v>
      </c>
      <c r="AA8" s="22" t="s">
        <v>318</v>
      </c>
      <c r="AB8" s="14"/>
      <c r="AC8" s="28"/>
    </row>
    <row r="9" spans="1:29" ht="24" x14ac:dyDescent="0.15">
      <c r="A9" s="28" t="s">
        <v>319</v>
      </c>
      <c r="B9" s="28" t="s">
        <v>289</v>
      </c>
      <c r="C9" s="28" t="s">
        <v>27</v>
      </c>
      <c r="D9" s="14" t="s">
        <v>48</v>
      </c>
      <c r="E9" s="20" t="s">
        <v>35</v>
      </c>
      <c r="F9" s="20" t="s">
        <v>49</v>
      </c>
      <c r="G9" s="14" t="s">
        <v>31</v>
      </c>
      <c r="H9" s="14" t="s">
        <v>32</v>
      </c>
      <c r="I9" s="15" t="s">
        <v>50</v>
      </c>
      <c r="J9" s="16">
        <v>66</v>
      </c>
      <c r="K9" s="16">
        <v>65</v>
      </c>
      <c r="L9" s="16">
        <v>603</v>
      </c>
      <c r="M9" s="16">
        <v>554</v>
      </c>
      <c r="N9" s="73">
        <v>0.6</v>
      </c>
      <c r="O9" s="73">
        <v>1.4</v>
      </c>
      <c r="P9" s="73">
        <f t="shared" si="0"/>
        <v>2</v>
      </c>
      <c r="Q9" s="74">
        <v>100</v>
      </c>
      <c r="R9" s="75">
        <v>89.35</v>
      </c>
      <c r="S9" s="74">
        <v>100</v>
      </c>
      <c r="T9" s="74">
        <v>100</v>
      </c>
      <c r="U9" s="74">
        <v>100</v>
      </c>
      <c r="V9" s="75">
        <f t="shared" si="1"/>
        <v>95.609999999999985</v>
      </c>
      <c r="W9" s="74">
        <v>3.91</v>
      </c>
      <c r="X9" s="76">
        <v>341</v>
      </c>
      <c r="Y9" s="58">
        <v>5</v>
      </c>
      <c r="Z9" s="24">
        <f t="shared" si="2"/>
        <v>1.466275659824047</v>
      </c>
      <c r="AA9" s="28" t="s">
        <v>319</v>
      </c>
      <c r="AB9" s="14"/>
      <c r="AC9" s="14"/>
    </row>
    <row r="10" spans="1:29" ht="24" x14ac:dyDescent="0.15">
      <c r="A10" s="28" t="s">
        <v>320</v>
      </c>
      <c r="B10" s="28" t="s">
        <v>289</v>
      </c>
      <c r="C10" s="51" t="s">
        <v>27</v>
      </c>
      <c r="D10" s="51" t="s">
        <v>125</v>
      </c>
      <c r="E10" s="52" t="s">
        <v>35</v>
      </c>
      <c r="F10" s="52" t="s">
        <v>126</v>
      </c>
      <c r="G10" s="51" t="s">
        <v>31</v>
      </c>
      <c r="H10" s="51" t="s">
        <v>32</v>
      </c>
      <c r="I10" s="53" t="s">
        <v>43</v>
      </c>
      <c r="J10" s="16" t="s">
        <v>306</v>
      </c>
      <c r="K10" s="16" t="s">
        <v>306</v>
      </c>
      <c r="L10" s="16">
        <v>648</v>
      </c>
      <c r="M10" s="16">
        <v>571</v>
      </c>
      <c r="N10" s="73">
        <v>0.6</v>
      </c>
      <c r="O10" s="73">
        <v>0.06</v>
      </c>
      <c r="P10" s="73">
        <f t="shared" si="0"/>
        <v>0.65999999999999992</v>
      </c>
      <c r="Q10" s="74">
        <v>100</v>
      </c>
      <c r="R10" s="75">
        <v>91.37</v>
      </c>
      <c r="S10" s="74">
        <v>100</v>
      </c>
      <c r="T10" s="74">
        <v>100</v>
      </c>
      <c r="U10" s="74">
        <v>100</v>
      </c>
      <c r="V10" s="75">
        <f t="shared" si="1"/>
        <v>95.481999999999999</v>
      </c>
      <c r="W10" s="74">
        <v>4.1399999999999997</v>
      </c>
      <c r="X10" s="76">
        <v>341</v>
      </c>
      <c r="Y10" s="58">
        <v>6</v>
      </c>
      <c r="Z10" s="24">
        <f t="shared" si="2"/>
        <v>1.7595307917888565</v>
      </c>
      <c r="AA10" s="28" t="s">
        <v>320</v>
      </c>
      <c r="AB10" s="28"/>
      <c r="AC10" s="28"/>
    </row>
    <row r="11" spans="1:29" ht="24" x14ac:dyDescent="0.15">
      <c r="A11" s="28" t="s">
        <v>321</v>
      </c>
      <c r="B11" s="28" t="s">
        <v>289</v>
      </c>
      <c r="C11" s="28" t="s">
        <v>27</v>
      </c>
      <c r="D11" s="14" t="s">
        <v>34</v>
      </c>
      <c r="E11" s="20" t="s">
        <v>35</v>
      </c>
      <c r="F11" s="20" t="s">
        <v>36</v>
      </c>
      <c r="G11" s="14" t="s">
        <v>31</v>
      </c>
      <c r="H11" s="14" t="s">
        <v>32</v>
      </c>
      <c r="I11" s="15" t="s">
        <v>33</v>
      </c>
      <c r="J11" s="16">
        <v>66</v>
      </c>
      <c r="K11" s="16">
        <v>66</v>
      </c>
      <c r="L11" s="16">
        <v>485</v>
      </c>
      <c r="M11" s="16">
        <v>452</v>
      </c>
      <c r="N11" s="73">
        <f t="shared" ref="N11:N17" si="3">0.3+(M11-425)/25*0.06</f>
        <v>0.36480000000000001</v>
      </c>
      <c r="O11" s="73">
        <f>0.48+0.36</f>
        <v>0.84</v>
      </c>
      <c r="P11" s="73">
        <f t="shared" si="0"/>
        <v>1.2048000000000001</v>
      </c>
      <c r="Q11" s="74">
        <v>100</v>
      </c>
      <c r="R11" s="75">
        <v>89.882599999999996</v>
      </c>
      <c r="S11" s="74">
        <v>100</v>
      </c>
      <c r="T11" s="74">
        <v>100</v>
      </c>
      <c r="U11" s="74">
        <v>100</v>
      </c>
      <c r="V11" s="75">
        <f t="shared" si="1"/>
        <v>95.134360000000001</v>
      </c>
      <c r="W11" s="74">
        <v>3.99</v>
      </c>
      <c r="X11" s="76">
        <v>341</v>
      </c>
      <c r="Y11" s="23">
        <v>7</v>
      </c>
      <c r="Z11" s="24">
        <f t="shared" si="2"/>
        <v>2.0527859237536656</v>
      </c>
      <c r="AA11" s="22" t="s">
        <v>321</v>
      </c>
      <c r="AB11" s="22"/>
      <c r="AC11" s="28"/>
    </row>
    <row r="12" spans="1:29" ht="24" x14ac:dyDescent="0.15">
      <c r="A12" s="28" t="s">
        <v>322</v>
      </c>
      <c r="B12" s="28" t="s">
        <v>289</v>
      </c>
      <c r="C12" s="51" t="s">
        <v>27</v>
      </c>
      <c r="D12" s="51" t="s">
        <v>145</v>
      </c>
      <c r="E12" s="52" t="s">
        <v>29</v>
      </c>
      <c r="F12" s="52" t="s">
        <v>146</v>
      </c>
      <c r="G12" s="51" t="s">
        <v>31</v>
      </c>
      <c r="H12" s="51" t="s">
        <v>32</v>
      </c>
      <c r="I12" s="53" t="s">
        <v>43</v>
      </c>
      <c r="J12" s="16" t="s">
        <v>120</v>
      </c>
      <c r="K12" s="16" t="s">
        <v>120</v>
      </c>
      <c r="L12" s="16">
        <v>520</v>
      </c>
      <c r="M12" s="16">
        <v>501</v>
      </c>
      <c r="N12" s="73">
        <f t="shared" si="3"/>
        <v>0.4824</v>
      </c>
      <c r="O12" s="73">
        <f>0.288+0.18</f>
        <v>0.46799999999999997</v>
      </c>
      <c r="P12" s="73">
        <f t="shared" si="0"/>
        <v>0.95039999999999991</v>
      </c>
      <c r="Q12" s="74">
        <v>100</v>
      </c>
      <c r="R12" s="75">
        <v>90.14</v>
      </c>
      <c r="S12" s="74">
        <v>100</v>
      </c>
      <c r="T12" s="74">
        <v>100</v>
      </c>
      <c r="U12" s="74">
        <v>100</v>
      </c>
      <c r="V12" s="75">
        <f t="shared" si="1"/>
        <v>95.034399999999991</v>
      </c>
      <c r="W12" s="74" t="s">
        <v>147</v>
      </c>
      <c r="X12" s="76" t="s">
        <v>130</v>
      </c>
      <c r="Y12" s="58">
        <v>8</v>
      </c>
      <c r="Z12" s="24">
        <f t="shared" si="2"/>
        <v>2.3460410557184752</v>
      </c>
      <c r="AA12" s="28" t="s">
        <v>322</v>
      </c>
      <c r="AB12" s="28"/>
      <c r="AC12" s="28"/>
    </row>
    <row r="13" spans="1:29" ht="24" x14ac:dyDescent="0.15">
      <c r="A13" s="28" t="s">
        <v>323</v>
      </c>
      <c r="B13" s="28" t="s">
        <v>289</v>
      </c>
      <c r="C13" s="28" t="s">
        <v>27</v>
      </c>
      <c r="D13" s="14" t="s">
        <v>41</v>
      </c>
      <c r="E13" s="20" t="s">
        <v>29</v>
      </c>
      <c r="F13" s="20" t="s">
        <v>42</v>
      </c>
      <c r="G13" s="14" t="s">
        <v>31</v>
      </c>
      <c r="H13" s="14" t="s">
        <v>32</v>
      </c>
      <c r="I13" s="15" t="s">
        <v>43</v>
      </c>
      <c r="J13" s="16">
        <v>64</v>
      </c>
      <c r="K13" s="16">
        <v>64</v>
      </c>
      <c r="L13" s="16">
        <v>487</v>
      </c>
      <c r="M13" s="16">
        <v>468</v>
      </c>
      <c r="N13" s="73">
        <f t="shared" si="3"/>
        <v>0.4032</v>
      </c>
      <c r="O13" s="73">
        <v>0</v>
      </c>
      <c r="P13" s="73">
        <f t="shared" si="0"/>
        <v>0.4032</v>
      </c>
      <c r="Q13" s="74">
        <v>100</v>
      </c>
      <c r="R13" s="75">
        <v>90.93</v>
      </c>
      <c r="S13" s="74">
        <v>100</v>
      </c>
      <c r="T13" s="74">
        <v>100</v>
      </c>
      <c r="U13" s="74">
        <v>100</v>
      </c>
      <c r="V13" s="75">
        <f t="shared" si="1"/>
        <v>94.961200000000005</v>
      </c>
      <c r="W13" s="74">
        <v>4.09</v>
      </c>
      <c r="X13" s="76">
        <v>341</v>
      </c>
      <c r="Y13" s="58">
        <v>9</v>
      </c>
      <c r="Z13" s="24">
        <f t="shared" si="2"/>
        <v>2.6392961876832843</v>
      </c>
      <c r="AA13" s="28" t="s">
        <v>323</v>
      </c>
      <c r="AB13" s="14"/>
      <c r="AC13" s="14"/>
    </row>
    <row r="14" spans="1:29" ht="24" x14ac:dyDescent="0.15">
      <c r="A14" s="28" t="s">
        <v>266</v>
      </c>
      <c r="B14" s="28" t="s">
        <v>289</v>
      </c>
      <c r="C14" s="28" t="s">
        <v>27</v>
      </c>
      <c r="D14" s="14" t="s">
        <v>44</v>
      </c>
      <c r="E14" s="20" t="s">
        <v>29</v>
      </c>
      <c r="F14" s="20" t="s">
        <v>45</v>
      </c>
      <c r="G14" s="14" t="s">
        <v>31</v>
      </c>
      <c r="H14" s="14" t="s">
        <v>32</v>
      </c>
      <c r="I14" s="15" t="s">
        <v>43</v>
      </c>
      <c r="J14" s="16">
        <v>65</v>
      </c>
      <c r="K14" s="16">
        <v>65</v>
      </c>
      <c r="L14" s="16">
        <v>513</v>
      </c>
      <c r="M14" s="16">
        <v>491</v>
      </c>
      <c r="N14" s="73">
        <f t="shared" si="3"/>
        <v>0.45840000000000003</v>
      </c>
      <c r="O14" s="73">
        <v>0</v>
      </c>
      <c r="P14" s="73">
        <f t="shared" si="0"/>
        <v>0.45840000000000003</v>
      </c>
      <c r="Q14" s="74">
        <v>100</v>
      </c>
      <c r="R14" s="75">
        <v>90.77</v>
      </c>
      <c r="S14" s="74">
        <v>100</v>
      </c>
      <c r="T14" s="74">
        <v>100</v>
      </c>
      <c r="U14" s="74">
        <v>100</v>
      </c>
      <c r="V14" s="75">
        <f t="shared" si="1"/>
        <v>94.920400000000001</v>
      </c>
      <c r="W14" s="74">
        <v>4.08</v>
      </c>
      <c r="X14" s="76">
        <v>341</v>
      </c>
      <c r="Y14" s="23">
        <v>10</v>
      </c>
      <c r="Z14" s="24">
        <f t="shared" si="2"/>
        <v>2.9325513196480939</v>
      </c>
      <c r="AA14" s="22" t="s">
        <v>266</v>
      </c>
      <c r="AB14" s="14"/>
      <c r="AC14" s="14"/>
    </row>
    <row r="15" spans="1:29" ht="24" x14ac:dyDescent="0.15">
      <c r="A15" s="28" t="s">
        <v>283</v>
      </c>
      <c r="B15" s="28" t="s">
        <v>289</v>
      </c>
      <c r="C15" s="28" t="s">
        <v>27</v>
      </c>
      <c r="D15" s="14" t="s">
        <v>37</v>
      </c>
      <c r="E15" s="20" t="s">
        <v>35</v>
      </c>
      <c r="F15" s="20" t="s">
        <v>38</v>
      </c>
      <c r="G15" s="14" t="s">
        <v>31</v>
      </c>
      <c r="H15" s="14" t="s">
        <v>32</v>
      </c>
      <c r="I15" s="15" t="s">
        <v>33</v>
      </c>
      <c r="J15" s="16">
        <v>66</v>
      </c>
      <c r="K15" s="16">
        <v>66</v>
      </c>
      <c r="L15" s="16">
        <v>510</v>
      </c>
      <c r="M15" s="16">
        <v>507</v>
      </c>
      <c r="N15" s="73">
        <f t="shared" si="3"/>
        <v>0.49679999999999996</v>
      </c>
      <c r="O15" s="73">
        <v>0</v>
      </c>
      <c r="P15" s="73">
        <f t="shared" si="0"/>
        <v>0.49679999999999996</v>
      </c>
      <c r="Q15" s="74">
        <v>100</v>
      </c>
      <c r="R15" s="75">
        <v>90.6477</v>
      </c>
      <c r="S15" s="74">
        <v>100</v>
      </c>
      <c r="T15" s="74">
        <v>100</v>
      </c>
      <c r="U15" s="74">
        <v>100</v>
      </c>
      <c r="V15" s="75">
        <f t="shared" si="1"/>
        <v>94.885419999999996</v>
      </c>
      <c r="W15" s="74">
        <v>4.0599999999999996</v>
      </c>
      <c r="X15" s="76">
        <v>341</v>
      </c>
      <c r="Y15" s="58">
        <v>11</v>
      </c>
      <c r="Z15" s="24">
        <f t="shared" si="2"/>
        <v>3.225806451612903</v>
      </c>
      <c r="AA15" s="28" t="s">
        <v>283</v>
      </c>
      <c r="AB15" s="14"/>
      <c r="AC15" s="28"/>
    </row>
    <row r="16" spans="1:29" ht="24" x14ac:dyDescent="0.15">
      <c r="A16" s="28" t="s">
        <v>324</v>
      </c>
      <c r="B16" s="28" t="s">
        <v>289</v>
      </c>
      <c r="C16" s="28" t="s">
        <v>27</v>
      </c>
      <c r="D16" s="14" t="s">
        <v>92</v>
      </c>
      <c r="E16" s="20" t="s">
        <v>29</v>
      </c>
      <c r="F16" s="20" t="s">
        <v>93</v>
      </c>
      <c r="G16" s="14" t="s">
        <v>31</v>
      </c>
      <c r="H16" s="14" t="s">
        <v>32</v>
      </c>
      <c r="I16" s="15" t="s">
        <v>33</v>
      </c>
      <c r="J16" s="16">
        <v>64</v>
      </c>
      <c r="K16" s="16">
        <v>64</v>
      </c>
      <c r="L16" s="16">
        <v>527</v>
      </c>
      <c r="M16" s="16">
        <v>465</v>
      </c>
      <c r="N16" s="73">
        <f t="shared" si="3"/>
        <v>0.39600000000000002</v>
      </c>
      <c r="O16" s="73">
        <f>0.12+0.42+0.12</f>
        <v>0.66</v>
      </c>
      <c r="P16" s="73">
        <f t="shared" si="0"/>
        <v>1.056</v>
      </c>
      <c r="Q16" s="74">
        <v>100</v>
      </c>
      <c r="R16" s="75">
        <v>89.42</v>
      </c>
      <c r="S16" s="74">
        <v>100</v>
      </c>
      <c r="T16" s="74">
        <v>100</v>
      </c>
      <c r="U16" s="74">
        <v>100</v>
      </c>
      <c r="V16" s="75">
        <f t="shared" si="1"/>
        <v>94.707999999999998</v>
      </c>
      <c r="W16" s="74">
        <v>3.94</v>
      </c>
      <c r="X16" s="76">
        <v>341</v>
      </c>
      <c r="Y16" s="58">
        <v>12</v>
      </c>
      <c r="Z16" s="24">
        <f t="shared" si="2"/>
        <v>3.519061583577713</v>
      </c>
      <c r="AA16" s="28" t="s">
        <v>324</v>
      </c>
      <c r="AB16" s="22"/>
      <c r="AC16" s="28"/>
    </row>
    <row r="17" spans="1:29" ht="24" x14ac:dyDescent="0.15">
      <c r="A17" s="28" t="s">
        <v>325</v>
      </c>
      <c r="B17" s="28" t="s">
        <v>289</v>
      </c>
      <c r="C17" s="28" t="s">
        <v>27</v>
      </c>
      <c r="D17" s="14" t="s">
        <v>55</v>
      </c>
      <c r="E17" s="20" t="s">
        <v>29</v>
      </c>
      <c r="F17" s="20" t="s">
        <v>56</v>
      </c>
      <c r="G17" s="14" t="s">
        <v>31</v>
      </c>
      <c r="H17" s="14" t="s">
        <v>32</v>
      </c>
      <c r="I17" s="15" t="s">
        <v>43</v>
      </c>
      <c r="J17" s="16">
        <v>67</v>
      </c>
      <c r="K17" s="16">
        <v>67</v>
      </c>
      <c r="L17" s="16">
        <v>479</v>
      </c>
      <c r="M17" s="16">
        <v>489</v>
      </c>
      <c r="N17" s="73">
        <f t="shared" si="3"/>
        <v>0.4536</v>
      </c>
      <c r="O17" s="73">
        <v>0.05</v>
      </c>
      <c r="P17" s="73">
        <f t="shared" si="0"/>
        <v>0.50360000000000005</v>
      </c>
      <c r="Q17" s="74">
        <v>100</v>
      </c>
      <c r="R17" s="75">
        <v>90.0672</v>
      </c>
      <c r="S17" s="74">
        <v>100</v>
      </c>
      <c r="T17" s="74">
        <v>100</v>
      </c>
      <c r="U17" s="74">
        <v>100</v>
      </c>
      <c r="V17" s="75">
        <f t="shared" si="1"/>
        <v>94.54392</v>
      </c>
      <c r="W17" s="74">
        <v>4.0060000000000002</v>
      </c>
      <c r="X17" s="76">
        <v>341</v>
      </c>
      <c r="Y17" s="23">
        <v>13</v>
      </c>
      <c r="Z17" s="24">
        <f t="shared" si="2"/>
        <v>3.8123167155425222</v>
      </c>
      <c r="AA17" s="22" t="s">
        <v>325</v>
      </c>
      <c r="AB17" s="14"/>
      <c r="AC17" s="28"/>
    </row>
    <row r="18" spans="1:29" ht="24" x14ac:dyDescent="0.15">
      <c r="A18" s="28" t="s">
        <v>326</v>
      </c>
      <c r="B18" s="28" t="s">
        <v>289</v>
      </c>
      <c r="C18" s="55" t="s">
        <v>27</v>
      </c>
      <c r="D18" s="55" t="s">
        <v>156</v>
      </c>
      <c r="E18" s="52" t="s">
        <v>29</v>
      </c>
      <c r="F18" s="52" t="s">
        <v>157</v>
      </c>
      <c r="G18" s="51" t="s">
        <v>31</v>
      </c>
      <c r="H18" s="51" t="s">
        <v>32</v>
      </c>
      <c r="I18" s="53" t="s">
        <v>43</v>
      </c>
      <c r="J18" s="16" t="s">
        <v>120</v>
      </c>
      <c r="K18" s="16" t="s">
        <v>120</v>
      </c>
      <c r="L18" s="16">
        <v>570</v>
      </c>
      <c r="M18" s="16">
        <v>419</v>
      </c>
      <c r="N18" s="73">
        <v>0</v>
      </c>
      <c r="O18" s="73">
        <v>9.6000000000000002E-2</v>
      </c>
      <c r="P18" s="73">
        <f t="shared" si="0"/>
        <v>9.6000000000000002E-2</v>
      </c>
      <c r="Q18" s="74">
        <v>100</v>
      </c>
      <c r="R18" s="75">
        <v>90.653999999999996</v>
      </c>
      <c r="S18" s="74">
        <v>100</v>
      </c>
      <c r="T18" s="74">
        <v>100</v>
      </c>
      <c r="U18" s="74">
        <v>100</v>
      </c>
      <c r="V18" s="75">
        <f t="shared" si="1"/>
        <v>94.488399999999999</v>
      </c>
      <c r="W18" s="74" t="s">
        <v>158</v>
      </c>
      <c r="X18" s="76" t="s">
        <v>130</v>
      </c>
      <c r="Y18" s="58">
        <v>14</v>
      </c>
      <c r="Z18" s="24">
        <f t="shared" si="2"/>
        <v>4.1055718475073313</v>
      </c>
      <c r="AA18" s="28" t="s">
        <v>326</v>
      </c>
      <c r="AB18" s="28"/>
      <c r="AC18" s="28"/>
    </row>
    <row r="19" spans="1:29" ht="24" x14ac:dyDescent="0.15">
      <c r="A19" s="28" t="s">
        <v>327</v>
      </c>
      <c r="B19" s="28" t="s">
        <v>289</v>
      </c>
      <c r="C19" s="28" t="s">
        <v>27</v>
      </c>
      <c r="D19" s="14" t="s">
        <v>28</v>
      </c>
      <c r="E19" s="20" t="s">
        <v>29</v>
      </c>
      <c r="F19" s="20" t="s">
        <v>30</v>
      </c>
      <c r="G19" s="14" t="s">
        <v>31</v>
      </c>
      <c r="H19" s="14" t="s">
        <v>32</v>
      </c>
      <c r="I19" s="15" t="s">
        <v>33</v>
      </c>
      <c r="J19" s="16">
        <v>64</v>
      </c>
      <c r="K19" s="16">
        <v>64</v>
      </c>
      <c r="L19" s="16">
        <v>519</v>
      </c>
      <c r="M19" s="16">
        <v>480</v>
      </c>
      <c r="N19" s="73">
        <f t="shared" ref="N19:N24" si="4">0.3+(M19-425)/25*0.06</f>
        <v>0.432</v>
      </c>
      <c r="O19" s="73">
        <v>0.24</v>
      </c>
      <c r="P19" s="73">
        <f t="shared" si="0"/>
        <v>0.67199999999999993</v>
      </c>
      <c r="Q19" s="74">
        <v>100</v>
      </c>
      <c r="R19" s="75">
        <v>89.635999999999996</v>
      </c>
      <c r="S19" s="74">
        <v>100</v>
      </c>
      <c r="T19" s="74">
        <v>100</v>
      </c>
      <c r="U19" s="74">
        <v>100</v>
      </c>
      <c r="V19" s="75">
        <f t="shared" si="1"/>
        <v>94.453599999999994</v>
      </c>
      <c r="W19" s="74">
        <v>3.96</v>
      </c>
      <c r="X19" s="76">
        <v>341</v>
      </c>
      <c r="Y19" s="58">
        <v>15</v>
      </c>
      <c r="Z19" s="24">
        <f t="shared" si="2"/>
        <v>4.3988269794721413</v>
      </c>
      <c r="AA19" s="28" t="s">
        <v>327</v>
      </c>
      <c r="AB19" s="28"/>
      <c r="AC19" s="28"/>
    </row>
    <row r="20" spans="1:29" ht="24" x14ac:dyDescent="0.15">
      <c r="A20" s="28" t="s">
        <v>328</v>
      </c>
      <c r="B20" s="28" t="s">
        <v>289</v>
      </c>
      <c r="C20" s="28" t="s">
        <v>27</v>
      </c>
      <c r="D20" s="14" t="s">
        <v>70</v>
      </c>
      <c r="E20" s="20" t="s">
        <v>29</v>
      </c>
      <c r="F20" s="20" t="s">
        <v>71</v>
      </c>
      <c r="G20" s="14" t="s">
        <v>31</v>
      </c>
      <c r="H20" s="14" t="s">
        <v>32</v>
      </c>
      <c r="I20" s="15" t="s">
        <v>50</v>
      </c>
      <c r="J20" s="16">
        <v>65</v>
      </c>
      <c r="K20" s="16">
        <v>65</v>
      </c>
      <c r="L20" s="16">
        <v>538</v>
      </c>
      <c r="M20" s="16">
        <v>507</v>
      </c>
      <c r="N20" s="73">
        <f t="shared" si="4"/>
        <v>0.49679999999999996</v>
      </c>
      <c r="O20" s="73">
        <v>0.33</v>
      </c>
      <c r="P20" s="73">
        <f t="shared" si="0"/>
        <v>0.82679999999999998</v>
      </c>
      <c r="Q20" s="74">
        <v>100</v>
      </c>
      <c r="R20" s="75">
        <v>89.229900000000001</v>
      </c>
      <c r="S20" s="74">
        <v>100</v>
      </c>
      <c r="T20" s="74">
        <v>100</v>
      </c>
      <c r="U20" s="74">
        <v>100</v>
      </c>
      <c r="V20" s="75">
        <f t="shared" si="1"/>
        <v>94.364739999999998</v>
      </c>
      <c r="W20" s="74">
        <v>3.92</v>
      </c>
      <c r="X20" s="76">
        <v>341</v>
      </c>
      <c r="Y20" s="23">
        <v>16</v>
      </c>
      <c r="Z20" s="24">
        <f t="shared" si="2"/>
        <v>4.6920821114369504</v>
      </c>
      <c r="AA20" s="22" t="s">
        <v>328</v>
      </c>
      <c r="AB20" s="14"/>
      <c r="AC20" s="28"/>
    </row>
    <row r="21" spans="1:29" ht="24" x14ac:dyDescent="0.15">
      <c r="A21" s="28" t="s">
        <v>329</v>
      </c>
      <c r="B21" s="28" t="s">
        <v>289</v>
      </c>
      <c r="C21" s="28" t="s">
        <v>27</v>
      </c>
      <c r="D21" s="14" t="s">
        <v>68</v>
      </c>
      <c r="E21" s="20" t="s">
        <v>29</v>
      </c>
      <c r="F21" s="20" t="s">
        <v>69</v>
      </c>
      <c r="G21" s="14" t="s">
        <v>31</v>
      </c>
      <c r="H21" s="14" t="s">
        <v>32</v>
      </c>
      <c r="I21" s="15" t="s">
        <v>43</v>
      </c>
      <c r="J21" s="16">
        <v>65</v>
      </c>
      <c r="K21" s="16">
        <v>65</v>
      </c>
      <c r="L21" s="16">
        <v>497</v>
      </c>
      <c r="M21" s="16">
        <v>467</v>
      </c>
      <c r="N21" s="73">
        <f t="shared" si="4"/>
        <v>0.40079999999999999</v>
      </c>
      <c r="O21" s="73">
        <v>0.54</v>
      </c>
      <c r="P21" s="73">
        <f t="shared" si="0"/>
        <v>0.94080000000000008</v>
      </c>
      <c r="Q21" s="74">
        <v>100</v>
      </c>
      <c r="R21" s="75">
        <v>88.97</v>
      </c>
      <c r="S21" s="74">
        <v>100</v>
      </c>
      <c r="T21" s="74">
        <v>100</v>
      </c>
      <c r="U21" s="74">
        <v>100</v>
      </c>
      <c r="V21" s="75">
        <f t="shared" si="1"/>
        <v>94.322800000000001</v>
      </c>
      <c r="W21" s="74">
        <v>3.9</v>
      </c>
      <c r="X21" s="76">
        <v>341</v>
      </c>
      <c r="Y21" s="58">
        <v>17</v>
      </c>
      <c r="Z21" s="24">
        <f t="shared" si="2"/>
        <v>4.9853372434017595</v>
      </c>
      <c r="AA21" s="28" t="s">
        <v>329</v>
      </c>
      <c r="AB21" s="14"/>
      <c r="AC21" s="28"/>
    </row>
    <row r="22" spans="1:29" ht="24" x14ac:dyDescent="0.15">
      <c r="A22" s="28" t="s">
        <v>330</v>
      </c>
      <c r="B22" s="28" t="s">
        <v>289</v>
      </c>
      <c r="C22" s="28" t="s">
        <v>27</v>
      </c>
      <c r="D22" s="14" t="s">
        <v>57</v>
      </c>
      <c r="E22" s="20" t="s">
        <v>29</v>
      </c>
      <c r="F22" s="20" t="s">
        <v>58</v>
      </c>
      <c r="G22" s="14" t="s">
        <v>31</v>
      </c>
      <c r="H22" s="14" t="s">
        <v>32</v>
      </c>
      <c r="I22" s="15" t="s">
        <v>43</v>
      </c>
      <c r="J22" s="16">
        <v>64</v>
      </c>
      <c r="K22" s="16">
        <v>64</v>
      </c>
      <c r="L22" s="16">
        <v>544</v>
      </c>
      <c r="M22" s="16">
        <v>460</v>
      </c>
      <c r="N22" s="73">
        <f t="shared" si="4"/>
        <v>0.38400000000000001</v>
      </c>
      <c r="O22" s="73">
        <v>0.05</v>
      </c>
      <c r="P22" s="73">
        <f t="shared" si="0"/>
        <v>0.434</v>
      </c>
      <c r="Q22" s="74">
        <v>100</v>
      </c>
      <c r="R22" s="75">
        <v>89.714299999999994</v>
      </c>
      <c r="S22" s="74">
        <v>100</v>
      </c>
      <c r="T22" s="74">
        <v>100</v>
      </c>
      <c r="U22" s="74">
        <v>100</v>
      </c>
      <c r="V22" s="75">
        <f t="shared" si="1"/>
        <v>94.26258</v>
      </c>
      <c r="W22" s="74">
        <v>3.97</v>
      </c>
      <c r="X22" s="76">
        <v>341</v>
      </c>
      <c r="Y22" s="58">
        <v>18</v>
      </c>
      <c r="Z22" s="24">
        <f t="shared" si="2"/>
        <v>5.2785923753665687</v>
      </c>
      <c r="AA22" s="28" t="s">
        <v>330</v>
      </c>
      <c r="AB22" s="14"/>
      <c r="AC22" s="28"/>
    </row>
    <row r="23" spans="1:29" ht="24" x14ac:dyDescent="0.15">
      <c r="A23" s="28" t="s">
        <v>331</v>
      </c>
      <c r="B23" s="28" t="s">
        <v>289</v>
      </c>
      <c r="C23" s="51" t="s">
        <v>27</v>
      </c>
      <c r="D23" s="51" t="s">
        <v>162</v>
      </c>
      <c r="E23" s="52" t="s">
        <v>35</v>
      </c>
      <c r="F23" s="52" t="s">
        <v>163</v>
      </c>
      <c r="G23" s="51" t="s">
        <v>31</v>
      </c>
      <c r="H23" s="51" t="s">
        <v>32</v>
      </c>
      <c r="I23" s="53" t="s">
        <v>33</v>
      </c>
      <c r="J23" s="16" t="s">
        <v>164</v>
      </c>
      <c r="K23" s="16" t="s">
        <v>164</v>
      </c>
      <c r="L23" s="16">
        <v>513</v>
      </c>
      <c r="M23" s="16">
        <v>454</v>
      </c>
      <c r="N23" s="73">
        <f t="shared" si="4"/>
        <v>0.36959999999999998</v>
      </c>
      <c r="O23" s="73">
        <v>0.14399999999999999</v>
      </c>
      <c r="P23" s="73">
        <f t="shared" si="0"/>
        <v>0.51359999999999995</v>
      </c>
      <c r="Q23" s="74">
        <v>100</v>
      </c>
      <c r="R23" s="75">
        <v>89.49</v>
      </c>
      <c r="S23" s="74">
        <v>100</v>
      </c>
      <c r="T23" s="74">
        <v>100</v>
      </c>
      <c r="U23" s="74">
        <v>100</v>
      </c>
      <c r="V23" s="75">
        <f t="shared" si="1"/>
        <v>94.207599999999999</v>
      </c>
      <c r="W23" s="74" t="s">
        <v>165</v>
      </c>
      <c r="X23" s="76" t="s">
        <v>130</v>
      </c>
      <c r="Y23" s="23">
        <v>19</v>
      </c>
      <c r="Z23" s="24">
        <f t="shared" si="2"/>
        <v>5.5718475073313778</v>
      </c>
      <c r="AA23" s="22" t="s">
        <v>331</v>
      </c>
      <c r="AB23" s="28"/>
      <c r="AC23" s="28"/>
    </row>
    <row r="24" spans="1:29" ht="24" x14ac:dyDescent="0.15">
      <c r="A24" s="28" t="s">
        <v>332</v>
      </c>
      <c r="B24" s="28" t="s">
        <v>289</v>
      </c>
      <c r="C24" s="28" t="s">
        <v>27</v>
      </c>
      <c r="D24" s="14" t="s">
        <v>66</v>
      </c>
      <c r="E24" s="20" t="s">
        <v>29</v>
      </c>
      <c r="F24" s="20" t="s">
        <v>67</v>
      </c>
      <c r="G24" s="14" t="s">
        <v>31</v>
      </c>
      <c r="H24" s="14" t="s">
        <v>32</v>
      </c>
      <c r="I24" s="15" t="s">
        <v>33</v>
      </c>
      <c r="J24" s="16">
        <v>65</v>
      </c>
      <c r="K24" s="16">
        <v>65</v>
      </c>
      <c r="L24" s="16">
        <v>527</v>
      </c>
      <c r="M24" s="16">
        <v>443</v>
      </c>
      <c r="N24" s="73">
        <f t="shared" si="4"/>
        <v>0.34320000000000001</v>
      </c>
      <c r="O24" s="73">
        <v>1.08</v>
      </c>
      <c r="P24" s="73">
        <f t="shared" si="0"/>
        <v>1.4232</v>
      </c>
      <c r="Q24" s="74">
        <v>100</v>
      </c>
      <c r="R24" s="75">
        <v>87.643699999999995</v>
      </c>
      <c r="S24" s="74">
        <v>100</v>
      </c>
      <c r="T24" s="74">
        <v>100</v>
      </c>
      <c r="U24" s="74">
        <v>100</v>
      </c>
      <c r="V24" s="75">
        <f t="shared" si="1"/>
        <v>94.009419999999992</v>
      </c>
      <c r="W24" s="74">
        <v>3.76</v>
      </c>
      <c r="X24" s="76">
        <v>341</v>
      </c>
      <c r="Y24" s="58">
        <v>20</v>
      </c>
      <c r="Z24" s="24">
        <f t="shared" si="2"/>
        <v>5.8651026392961878</v>
      </c>
      <c r="AA24" s="28" t="s">
        <v>332</v>
      </c>
      <c r="AB24" s="22"/>
      <c r="AC24" s="28"/>
    </row>
    <row r="25" spans="1:29" ht="24" x14ac:dyDescent="0.15">
      <c r="A25" s="28" t="s">
        <v>333</v>
      </c>
      <c r="B25" s="28" t="s">
        <v>289</v>
      </c>
      <c r="C25" s="28" t="s">
        <v>27</v>
      </c>
      <c r="D25" s="14" t="s">
        <v>63</v>
      </c>
      <c r="E25" s="20" t="s">
        <v>29</v>
      </c>
      <c r="F25" s="20" t="s">
        <v>64</v>
      </c>
      <c r="G25" s="14" t="s">
        <v>31</v>
      </c>
      <c r="H25" s="14" t="s">
        <v>32</v>
      </c>
      <c r="I25" s="15" t="s">
        <v>33</v>
      </c>
      <c r="J25" s="16">
        <v>66</v>
      </c>
      <c r="K25" s="16">
        <v>66</v>
      </c>
      <c r="L25" s="16">
        <v>433</v>
      </c>
      <c r="M25" s="16">
        <v>408</v>
      </c>
      <c r="N25" s="73">
        <v>0</v>
      </c>
      <c r="O25" s="73">
        <v>0</v>
      </c>
      <c r="P25" s="73">
        <f t="shared" si="0"/>
        <v>0</v>
      </c>
      <c r="Q25" s="74">
        <v>100</v>
      </c>
      <c r="R25" s="75">
        <v>89.778999999999996</v>
      </c>
      <c r="S25" s="74">
        <v>100</v>
      </c>
      <c r="T25" s="74">
        <v>100</v>
      </c>
      <c r="U25" s="74">
        <v>100</v>
      </c>
      <c r="V25" s="75">
        <f t="shared" si="1"/>
        <v>93.867400000000004</v>
      </c>
      <c r="W25" s="74">
        <v>3.98</v>
      </c>
      <c r="X25" s="76">
        <v>341</v>
      </c>
      <c r="Y25" s="58">
        <v>21</v>
      </c>
      <c r="Z25" s="24">
        <f t="shared" si="2"/>
        <v>6.1583577712609969</v>
      </c>
      <c r="AA25" s="28" t="s">
        <v>333</v>
      </c>
      <c r="AB25" s="22"/>
      <c r="AC25" s="28"/>
    </row>
    <row r="26" spans="1:29" ht="24" x14ac:dyDescent="0.15">
      <c r="A26" s="28" t="s">
        <v>334</v>
      </c>
      <c r="B26" s="28" t="s">
        <v>289</v>
      </c>
      <c r="C26" s="51" t="s">
        <v>27</v>
      </c>
      <c r="D26" s="51" t="s">
        <v>118</v>
      </c>
      <c r="E26" s="52" t="s">
        <v>29</v>
      </c>
      <c r="F26" s="52" t="s">
        <v>119</v>
      </c>
      <c r="G26" s="51" t="s">
        <v>31</v>
      </c>
      <c r="H26" s="51" t="s">
        <v>32</v>
      </c>
      <c r="I26" s="53" t="s">
        <v>43</v>
      </c>
      <c r="J26" s="16" t="s">
        <v>120</v>
      </c>
      <c r="K26" s="16" t="s">
        <v>120</v>
      </c>
      <c r="L26" s="16">
        <v>517</v>
      </c>
      <c r="M26" s="16">
        <v>482</v>
      </c>
      <c r="N26" s="73">
        <f>0.3+(M26-425)/25*0.06</f>
        <v>0.43679999999999997</v>
      </c>
      <c r="O26" s="73">
        <v>0.438</v>
      </c>
      <c r="P26" s="73">
        <f t="shared" si="0"/>
        <v>0.87480000000000002</v>
      </c>
      <c r="Q26" s="74">
        <v>100</v>
      </c>
      <c r="R26" s="75">
        <v>88.127300000000005</v>
      </c>
      <c r="S26" s="74">
        <v>100</v>
      </c>
      <c r="T26" s="74">
        <v>100</v>
      </c>
      <c r="U26" s="74">
        <v>100</v>
      </c>
      <c r="V26" s="75">
        <f t="shared" si="1"/>
        <v>93.751180000000005</v>
      </c>
      <c r="W26" s="74" t="s">
        <v>121</v>
      </c>
      <c r="X26" s="76">
        <v>341</v>
      </c>
      <c r="Y26" s="23">
        <v>22</v>
      </c>
      <c r="Z26" s="24">
        <f t="shared" si="2"/>
        <v>6.4516129032258061</v>
      </c>
      <c r="AA26" s="22" t="s">
        <v>334</v>
      </c>
      <c r="AB26" s="28"/>
      <c r="AC26" s="28"/>
    </row>
    <row r="27" spans="1:29" ht="24" x14ac:dyDescent="0.15">
      <c r="A27" s="28" t="s">
        <v>335</v>
      </c>
      <c r="B27" s="28" t="s">
        <v>289</v>
      </c>
      <c r="C27" s="28" t="s">
        <v>27</v>
      </c>
      <c r="D27" s="14" t="s">
        <v>72</v>
      </c>
      <c r="E27" s="20" t="s">
        <v>35</v>
      </c>
      <c r="F27" s="20" t="s">
        <v>73</v>
      </c>
      <c r="G27" s="14" t="s">
        <v>31</v>
      </c>
      <c r="H27" s="14" t="s">
        <v>32</v>
      </c>
      <c r="I27" s="15" t="s">
        <v>33</v>
      </c>
      <c r="J27" s="16">
        <v>64</v>
      </c>
      <c r="K27" s="16">
        <v>64</v>
      </c>
      <c r="L27" s="16">
        <v>527</v>
      </c>
      <c r="M27" s="16">
        <v>547</v>
      </c>
      <c r="N27" s="73">
        <f>0.3+(M27-425)/25*0.06</f>
        <v>0.59279999999999999</v>
      </c>
      <c r="O27" s="73">
        <v>0</v>
      </c>
      <c r="P27" s="73">
        <f t="shared" si="0"/>
        <v>0.59279999999999999</v>
      </c>
      <c r="Q27" s="74">
        <v>100</v>
      </c>
      <c r="R27" s="75">
        <v>88.532600000000002</v>
      </c>
      <c r="S27" s="74">
        <v>100</v>
      </c>
      <c r="T27" s="74">
        <v>100</v>
      </c>
      <c r="U27" s="74">
        <v>100</v>
      </c>
      <c r="V27" s="75">
        <f t="shared" si="1"/>
        <v>93.712360000000004</v>
      </c>
      <c r="W27" s="74">
        <v>3.85</v>
      </c>
      <c r="X27" s="76">
        <v>341</v>
      </c>
      <c r="Y27" s="58">
        <v>23</v>
      </c>
      <c r="Z27" s="24">
        <f t="shared" si="2"/>
        <v>6.7448680351906152</v>
      </c>
      <c r="AA27" s="28" t="s">
        <v>335</v>
      </c>
      <c r="AB27" s="22"/>
      <c r="AC27" s="28"/>
    </row>
    <row r="28" spans="1:29" ht="24" x14ac:dyDescent="0.15">
      <c r="A28" s="28" t="s">
        <v>336</v>
      </c>
      <c r="B28" s="28" t="s">
        <v>289</v>
      </c>
      <c r="C28" s="28" t="s">
        <v>27</v>
      </c>
      <c r="D28" s="14" t="s">
        <v>59</v>
      </c>
      <c r="E28" s="20" t="s">
        <v>35</v>
      </c>
      <c r="F28" s="20" t="s">
        <v>60</v>
      </c>
      <c r="G28" s="14" t="s">
        <v>31</v>
      </c>
      <c r="H28" s="14" t="s">
        <v>32</v>
      </c>
      <c r="I28" s="15" t="s">
        <v>43</v>
      </c>
      <c r="J28" s="16">
        <v>65</v>
      </c>
      <c r="K28" s="16">
        <v>65</v>
      </c>
      <c r="L28" s="16">
        <v>486</v>
      </c>
      <c r="M28" s="16">
        <v>445</v>
      </c>
      <c r="N28" s="73">
        <f>0.3+(M28-425)/25*0.06</f>
        <v>0.34799999999999998</v>
      </c>
      <c r="O28" s="73">
        <v>0</v>
      </c>
      <c r="P28" s="73">
        <f t="shared" si="0"/>
        <v>0.34799999999999998</v>
      </c>
      <c r="Q28" s="74">
        <v>100</v>
      </c>
      <c r="R28" s="75">
        <v>88.927199999999999</v>
      </c>
      <c r="S28" s="74">
        <v>100</v>
      </c>
      <c r="T28" s="74">
        <v>100</v>
      </c>
      <c r="U28" s="74">
        <v>100</v>
      </c>
      <c r="V28" s="75">
        <f t="shared" si="1"/>
        <v>93.704319999999996</v>
      </c>
      <c r="W28" s="74">
        <v>3.89</v>
      </c>
      <c r="X28" s="76">
        <v>341</v>
      </c>
      <c r="Y28" s="58">
        <v>24</v>
      </c>
      <c r="Z28" s="24">
        <f t="shared" si="2"/>
        <v>7.0381231671554261</v>
      </c>
      <c r="AA28" s="28" t="s">
        <v>336</v>
      </c>
      <c r="AB28" s="22"/>
      <c r="AC28" s="28"/>
    </row>
    <row r="29" spans="1:29" ht="24" x14ac:dyDescent="0.15">
      <c r="A29" s="28" t="s">
        <v>339</v>
      </c>
      <c r="B29" s="28" t="s">
        <v>289</v>
      </c>
      <c r="C29" s="51" t="s">
        <v>27</v>
      </c>
      <c r="D29" s="51" t="s">
        <v>148</v>
      </c>
      <c r="E29" s="52" t="s">
        <v>29</v>
      </c>
      <c r="F29" s="52" t="s">
        <v>149</v>
      </c>
      <c r="G29" s="51" t="s">
        <v>31</v>
      </c>
      <c r="H29" s="51" t="s">
        <v>32</v>
      </c>
      <c r="I29" s="53" t="s">
        <v>96</v>
      </c>
      <c r="J29" s="16" t="s">
        <v>127</v>
      </c>
      <c r="K29" s="16" t="s">
        <v>127</v>
      </c>
      <c r="L29" s="16">
        <v>576</v>
      </c>
      <c r="M29" s="16">
        <v>491</v>
      </c>
      <c r="N29" s="73">
        <f>0.3+(M29-425)/25*0.06</f>
        <v>0.45840000000000003</v>
      </c>
      <c r="O29" s="73">
        <v>0.45</v>
      </c>
      <c r="P29" s="73">
        <f t="shared" si="0"/>
        <v>0.9084000000000001</v>
      </c>
      <c r="Q29" s="74">
        <v>100</v>
      </c>
      <c r="R29" s="75">
        <v>87.92</v>
      </c>
      <c r="S29" s="74">
        <v>100</v>
      </c>
      <c r="T29" s="74">
        <v>100</v>
      </c>
      <c r="U29" s="74">
        <v>100</v>
      </c>
      <c r="V29" s="75">
        <f t="shared" si="1"/>
        <v>93.66040000000001</v>
      </c>
      <c r="W29" s="74" t="s">
        <v>150</v>
      </c>
      <c r="X29" s="76" t="s">
        <v>130</v>
      </c>
      <c r="Y29" s="23">
        <v>25</v>
      </c>
      <c r="Z29" s="24">
        <f t="shared" si="2"/>
        <v>7.3313782991202352</v>
      </c>
      <c r="AA29" s="22" t="s">
        <v>339</v>
      </c>
      <c r="AB29" s="28"/>
      <c r="AC29" s="28"/>
    </row>
    <row r="30" spans="1:29" ht="24" x14ac:dyDescent="0.15">
      <c r="A30" s="28" t="s">
        <v>340</v>
      </c>
      <c r="B30" s="28" t="s">
        <v>289</v>
      </c>
      <c r="C30" s="51" t="s">
        <v>27</v>
      </c>
      <c r="D30" s="51" t="s">
        <v>131</v>
      </c>
      <c r="E30" s="52" t="s">
        <v>29</v>
      </c>
      <c r="F30" s="52" t="s">
        <v>132</v>
      </c>
      <c r="G30" s="51" t="s">
        <v>31</v>
      </c>
      <c r="H30" s="51" t="s">
        <v>32</v>
      </c>
      <c r="I30" s="53" t="s">
        <v>43</v>
      </c>
      <c r="J30" s="16" t="s">
        <v>120</v>
      </c>
      <c r="K30" s="16" t="s">
        <v>120</v>
      </c>
      <c r="L30" s="16">
        <v>483</v>
      </c>
      <c r="M30" s="16">
        <v>440</v>
      </c>
      <c r="N30" s="73">
        <f>0.3+(M30-425)/25*0.06</f>
        <v>0.33599999999999997</v>
      </c>
      <c r="O30" s="73">
        <v>0</v>
      </c>
      <c r="P30" s="73">
        <f t="shared" si="0"/>
        <v>0.33599999999999997</v>
      </c>
      <c r="Q30" s="74">
        <v>100</v>
      </c>
      <c r="R30" s="75">
        <v>88.869699999999995</v>
      </c>
      <c r="S30" s="74">
        <v>100</v>
      </c>
      <c r="T30" s="74">
        <v>100</v>
      </c>
      <c r="U30" s="74">
        <v>100</v>
      </c>
      <c r="V30" s="75">
        <f t="shared" si="1"/>
        <v>93.657819999999987</v>
      </c>
      <c r="W30" s="74" t="s">
        <v>133</v>
      </c>
      <c r="X30" s="76" t="s">
        <v>130</v>
      </c>
      <c r="Y30" s="58">
        <v>26</v>
      </c>
      <c r="Z30" s="24">
        <f t="shared" si="2"/>
        <v>7.6246334310850443</v>
      </c>
      <c r="AA30" s="28" t="s">
        <v>340</v>
      </c>
      <c r="AB30" s="28"/>
      <c r="AC30" s="28"/>
    </row>
    <row r="31" spans="1:29" ht="24" x14ac:dyDescent="0.15">
      <c r="A31" s="28" t="s">
        <v>341</v>
      </c>
      <c r="B31" s="28" t="s">
        <v>289</v>
      </c>
      <c r="C31" s="28" t="s">
        <v>27</v>
      </c>
      <c r="D31" s="14" t="s">
        <v>51</v>
      </c>
      <c r="E31" s="20" t="s">
        <v>29</v>
      </c>
      <c r="F31" s="20" t="s">
        <v>52</v>
      </c>
      <c r="G31" s="14" t="s">
        <v>31</v>
      </c>
      <c r="H31" s="14" t="s">
        <v>32</v>
      </c>
      <c r="I31" s="15" t="s">
        <v>33</v>
      </c>
      <c r="J31" s="16">
        <v>67</v>
      </c>
      <c r="K31" s="16">
        <v>67</v>
      </c>
      <c r="L31" s="16">
        <v>438</v>
      </c>
      <c r="M31" s="16">
        <v>387</v>
      </c>
      <c r="N31" s="73">
        <v>0</v>
      </c>
      <c r="O31" s="73">
        <v>0.58799999999999997</v>
      </c>
      <c r="P31" s="73">
        <f t="shared" si="0"/>
        <v>0.58799999999999997</v>
      </c>
      <c r="Q31" s="74">
        <v>100</v>
      </c>
      <c r="R31" s="75">
        <v>88.282499999999999</v>
      </c>
      <c r="S31" s="74">
        <v>100</v>
      </c>
      <c r="T31" s="74">
        <v>100</v>
      </c>
      <c r="U31" s="74">
        <v>100</v>
      </c>
      <c r="V31" s="75">
        <f t="shared" si="1"/>
        <v>93.557500000000005</v>
      </c>
      <c r="W31" s="74">
        <v>3.83</v>
      </c>
      <c r="X31" s="76">
        <v>341</v>
      </c>
      <c r="Y31" s="58">
        <v>27</v>
      </c>
      <c r="Z31" s="24">
        <f t="shared" si="2"/>
        <v>7.9178885630498534</v>
      </c>
      <c r="AA31" s="28" t="s">
        <v>341</v>
      </c>
      <c r="AB31" s="14"/>
      <c r="AC31" s="28"/>
    </row>
    <row r="32" spans="1:29" ht="24" x14ac:dyDescent="0.15">
      <c r="A32" s="28" t="s">
        <v>342</v>
      </c>
      <c r="B32" s="28" t="s">
        <v>289</v>
      </c>
      <c r="C32" s="28" t="s">
        <v>27</v>
      </c>
      <c r="D32" s="14" t="s">
        <v>80</v>
      </c>
      <c r="E32" s="20" t="s">
        <v>29</v>
      </c>
      <c r="F32" s="20" t="s">
        <v>81</v>
      </c>
      <c r="G32" s="14" t="s">
        <v>31</v>
      </c>
      <c r="H32" s="14" t="s">
        <v>32</v>
      </c>
      <c r="I32" s="15" t="s">
        <v>43</v>
      </c>
      <c r="J32" s="16">
        <v>65</v>
      </c>
      <c r="K32" s="16">
        <v>65</v>
      </c>
      <c r="L32" s="16">
        <v>523</v>
      </c>
      <c r="M32" s="16">
        <v>428</v>
      </c>
      <c r="N32" s="73">
        <f t="shared" ref="N32:N41" si="5">0.3+(M32-425)/25*0.06</f>
        <v>0.30719999999999997</v>
      </c>
      <c r="O32" s="73">
        <v>0.09</v>
      </c>
      <c r="P32" s="73">
        <f t="shared" si="0"/>
        <v>0.3972</v>
      </c>
      <c r="Q32" s="74">
        <v>100</v>
      </c>
      <c r="R32" s="75">
        <v>88.2</v>
      </c>
      <c r="S32" s="74">
        <v>100</v>
      </c>
      <c r="T32" s="74">
        <v>100</v>
      </c>
      <c r="U32" s="74">
        <v>100</v>
      </c>
      <c r="V32" s="75">
        <f t="shared" si="1"/>
        <v>93.3172</v>
      </c>
      <c r="W32" s="74">
        <v>3.82</v>
      </c>
      <c r="X32" s="76">
        <v>341</v>
      </c>
      <c r="Y32" s="23">
        <v>28</v>
      </c>
      <c r="Z32" s="24">
        <f t="shared" si="2"/>
        <v>8.2111436950146626</v>
      </c>
      <c r="AA32" s="22" t="s">
        <v>342</v>
      </c>
      <c r="AB32" s="22"/>
      <c r="AC32" s="28"/>
    </row>
    <row r="33" spans="1:29" ht="24" x14ac:dyDescent="0.15">
      <c r="A33" s="28" t="s">
        <v>343</v>
      </c>
      <c r="B33" s="28" t="s">
        <v>289</v>
      </c>
      <c r="C33" s="54" t="s">
        <v>27</v>
      </c>
      <c r="D33" s="56" t="s">
        <v>53</v>
      </c>
      <c r="E33" s="57" t="s">
        <v>29</v>
      </c>
      <c r="F33" s="20" t="s">
        <v>54</v>
      </c>
      <c r="G33" s="14" t="s">
        <v>31</v>
      </c>
      <c r="H33" s="14" t="s">
        <v>32</v>
      </c>
      <c r="I33" s="15" t="s">
        <v>33</v>
      </c>
      <c r="J33" s="16">
        <v>64</v>
      </c>
      <c r="K33" s="16">
        <v>64</v>
      </c>
      <c r="L33" s="16">
        <v>459</v>
      </c>
      <c r="M33" s="16">
        <v>428</v>
      </c>
      <c r="N33" s="73">
        <f t="shared" si="5"/>
        <v>0.30719999999999997</v>
      </c>
      <c r="O33" s="73">
        <v>0</v>
      </c>
      <c r="P33" s="73">
        <f t="shared" si="0"/>
        <v>0.30719999999999997</v>
      </c>
      <c r="Q33" s="74">
        <v>100</v>
      </c>
      <c r="R33" s="75">
        <v>88.320800000000006</v>
      </c>
      <c r="S33" s="74">
        <v>100</v>
      </c>
      <c r="T33" s="74">
        <v>100</v>
      </c>
      <c r="U33" s="74">
        <v>100</v>
      </c>
      <c r="V33" s="75">
        <f t="shared" si="1"/>
        <v>93.299679999999995</v>
      </c>
      <c r="W33" s="74">
        <v>3.83</v>
      </c>
      <c r="X33" s="76">
        <v>341</v>
      </c>
      <c r="Y33" s="58">
        <v>29</v>
      </c>
      <c r="Z33" s="24">
        <f t="shared" si="2"/>
        <v>8.5043988269794717</v>
      </c>
      <c r="AA33" s="28" t="s">
        <v>343</v>
      </c>
      <c r="AB33" s="14"/>
      <c r="AC33" s="28"/>
    </row>
    <row r="34" spans="1:29" ht="24" x14ac:dyDescent="0.15">
      <c r="A34" s="28" t="s">
        <v>344</v>
      </c>
      <c r="B34" s="28" t="s">
        <v>289</v>
      </c>
      <c r="C34" s="51" t="s">
        <v>27</v>
      </c>
      <c r="D34" s="51" t="s">
        <v>111</v>
      </c>
      <c r="E34" s="52" t="s">
        <v>29</v>
      </c>
      <c r="F34" s="52" t="s">
        <v>112</v>
      </c>
      <c r="G34" s="51" t="s">
        <v>31</v>
      </c>
      <c r="H34" s="51" t="s">
        <v>32</v>
      </c>
      <c r="I34" s="53" t="s">
        <v>33</v>
      </c>
      <c r="J34" s="16" t="s">
        <v>113</v>
      </c>
      <c r="K34" s="16" t="s">
        <v>113</v>
      </c>
      <c r="L34" s="16">
        <v>478</v>
      </c>
      <c r="M34" s="16">
        <v>464</v>
      </c>
      <c r="N34" s="73">
        <f t="shared" si="5"/>
        <v>0.39360000000000001</v>
      </c>
      <c r="O34" s="73">
        <v>0</v>
      </c>
      <c r="P34" s="73">
        <f t="shared" si="0"/>
        <v>0.39360000000000001</v>
      </c>
      <c r="Q34" s="74">
        <v>100</v>
      </c>
      <c r="R34" s="75">
        <v>87.981300000000005</v>
      </c>
      <c r="S34" s="74">
        <v>100</v>
      </c>
      <c r="T34" s="74">
        <v>100</v>
      </c>
      <c r="U34" s="74">
        <v>100</v>
      </c>
      <c r="V34" s="75">
        <f t="shared" si="1"/>
        <v>93.182379999999995</v>
      </c>
      <c r="W34" s="74" t="s">
        <v>114</v>
      </c>
      <c r="X34" s="76">
        <v>341</v>
      </c>
      <c r="Y34" s="58">
        <v>30</v>
      </c>
      <c r="Z34" s="24">
        <f t="shared" si="2"/>
        <v>8.7976539589442826</v>
      </c>
      <c r="AA34" s="28" t="s">
        <v>344</v>
      </c>
      <c r="AB34" s="28"/>
      <c r="AC34" s="28"/>
    </row>
    <row r="35" spans="1:29" ht="24" x14ac:dyDescent="0.15">
      <c r="A35" s="28" t="s">
        <v>345</v>
      </c>
      <c r="B35" s="28" t="s">
        <v>289</v>
      </c>
      <c r="C35" s="28" t="s">
        <v>27</v>
      </c>
      <c r="D35" s="14" t="s">
        <v>61</v>
      </c>
      <c r="E35" s="20" t="s">
        <v>29</v>
      </c>
      <c r="F35" s="20" t="s">
        <v>62</v>
      </c>
      <c r="G35" s="14" t="s">
        <v>31</v>
      </c>
      <c r="H35" s="14" t="s">
        <v>32</v>
      </c>
      <c r="I35" s="15" t="s">
        <v>43</v>
      </c>
      <c r="J35" s="16">
        <v>64</v>
      </c>
      <c r="K35" s="16">
        <v>64</v>
      </c>
      <c r="L35" s="16">
        <v>559</v>
      </c>
      <c r="M35" s="16">
        <v>431</v>
      </c>
      <c r="N35" s="73">
        <f t="shared" si="5"/>
        <v>0.31440000000000001</v>
      </c>
      <c r="O35" s="73">
        <v>0.06</v>
      </c>
      <c r="P35" s="73">
        <f t="shared" si="0"/>
        <v>0.37440000000000001</v>
      </c>
      <c r="Q35" s="74">
        <v>100</v>
      </c>
      <c r="R35" s="75">
        <v>87.926599999999993</v>
      </c>
      <c r="S35" s="74">
        <v>100</v>
      </c>
      <c r="T35" s="74">
        <v>100</v>
      </c>
      <c r="U35" s="74">
        <v>100</v>
      </c>
      <c r="V35" s="75">
        <f t="shared" si="1"/>
        <v>93.130359999999996</v>
      </c>
      <c r="W35" s="74">
        <v>3.79</v>
      </c>
      <c r="X35" s="76">
        <v>341</v>
      </c>
      <c r="Y35" s="23">
        <v>31</v>
      </c>
      <c r="Z35" s="24">
        <f t="shared" si="2"/>
        <v>9.0909090909090917</v>
      </c>
      <c r="AA35" s="22" t="s">
        <v>345</v>
      </c>
      <c r="AB35" s="22"/>
      <c r="AC35" s="28"/>
    </row>
    <row r="36" spans="1:29" ht="24" x14ac:dyDescent="0.15">
      <c r="A36" s="28" t="s">
        <v>346</v>
      </c>
      <c r="B36" s="28" t="s">
        <v>289</v>
      </c>
      <c r="C36" s="28" t="s">
        <v>27</v>
      </c>
      <c r="D36" s="14" t="s">
        <v>105</v>
      </c>
      <c r="E36" s="20" t="s">
        <v>35</v>
      </c>
      <c r="F36" s="20" t="s">
        <v>106</v>
      </c>
      <c r="G36" s="14" t="s">
        <v>31</v>
      </c>
      <c r="H36" s="14" t="s">
        <v>32</v>
      </c>
      <c r="I36" s="15" t="s">
        <v>96</v>
      </c>
      <c r="J36" s="16">
        <v>66</v>
      </c>
      <c r="K36" s="16">
        <v>66</v>
      </c>
      <c r="L36" s="16">
        <v>475</v>
      </c>
      <c r="M36" s="16">
        <v>484</v>
      </c>
      <c r="N36" s="73">
        <f t="shared" si="5"/>
        <v>0.44159999999999999</v>
      </c>
      <c r="O36" s="73">
        <v>0</v>
      </c>
      <c r="P36" s="73">
        <f t="shared" si="0"/>
        <v>0.44159999999999999</v>
      </c>
      <c r="Q36" s="74">
        <v>100</v>
      </c>
      <c r="R36" s="75">
        <v>87.639099999999999</v>
      </c>
      <c r="S36" s="74">
        <v>100</v>
      </c>
      <c r="T36" s="74">
        <v>100</v>
      </c>
      <c r="U36" s="74">
        <v>100</v>
      </c>
      <c r="V36" s="75">
        <f t="shared" si="1"/>
        <v>93.025059999999996</v>
      </c>
      <c r="W36" s="74">
        <v>3.76</v>
      </c>
      <c r="X36" s="76">
        <v>341</v>
      </c>
      <c r="Y36" s="58">
        <v>32</v>
      </c>
      <c r="Z36" s="24">
        <f t="shared" si="2"/>
        <v>9.3841642228739008</v>
      </c>
      <c r="AA36" s="28" t="s">
        <v>346</v>
      </c>
      <c r="AB36" s="22"/>
      <c r="AC36" s="28"/>
    </row>
    <row r="37" spans="1:29" ht="24" x14ac:dyDescent="0.15">
      <c r="A37" s="28" t="s">
        <v>347</v>
      </c>
      <c r="B37" s="28" t="s">
        <v>289</v>
      </c>
      <c r="C37" s="28" t="s">
        <v>27</v>
      </c>
      <c r="D37" s="14" t="s">
        <v>74</v>
      </c>
      <c r="E37" s="20" t="s">
        <v>29</v>
      </c>
      <c r="F37" s="20" t="s">
        <v>75</v>
      </c>
      <c r="G37" s="14" t="s">
        <v>31</v>
      </c>
      <c r="H37" s="14" t="s">
        <v>32</v>
      </c>
      <c r="I37" s="15" t="s">
        <v>33</v>
      </c>
      <c r="J37" s="16">
        <v>65</v>
      </c>
      <c r="K37" s="16">
        <v>65</v>
      </c>
      <c r="L37" s="16">
        <v>494</v>
      </c>
      <c r="M37" s="16">
        <v>479</v>
      </c>
      <c r="N37" s="73">
        <f t="shared" si="5"/>
        <v>0.42959999999999998</v>
      </c>
      <c r="O37" s="73">
        <v>0</v>
      </c>
      <c r="P37" s="73">
        <f t="shared" ref="P37:P56" si="6">N37+O37</f>
        <v>0.42959999999999998</v>
      </c>
      <c r="Q37" s="74">
        <v>100</v>
      </c>
      <c r="R37" s="75">
        <v>87.53</v>
      </c>
      <c r="S37" s="74">
        <v>100</v>
      </c>
      <c r="T37" s="74">
        <v>100</v>
      </c>
      <c r="U37" s="74">
        <v>100</v>
      </c>
      <c r="V37" s="75">
        <f t="shared" ref="V37:V56" si="7">P37+Q37*0.1+R37*0.6+S37*0.1+T37*0.1+U37*0.1</f>
        <v>92.947599999999994</v>
      </c>
      <c r="W37" s="74">
        <v>3.75</v>
      </c>
      <c r="X37" s="76">
        <v>341</v>
      </c>
      <c r="Y37" s="58">
        <v>33</v>
      </c>
      <c r="Z37" s="24">
        <f t="shared" si="2"/>
        <v>9.67741935483871</v>
      </c>
      <c r="AA37" s="28" t="s">
        <v>347</v>
      </c>
      <c r="AB37" s="22"/>
      <c r="AC37" s="28"/>
    </row>
    <row r="38" spans="1:29" ht="24" x14ac:dyDescent="0.15">
      <c r="A38" s="28" t="s">
        <v>348</v>
      </c>
      <c r="B38" s="28" t="s">
        <v>289</v>
      </c>
      <c r="C38" s="28" t="s">
        <v>27</v>
      </c>
      <c r="D38" s="14" t="s">
        <v>76</v>
      </c>
      <c r="E38" s="20" t="s">
        <v>29</v>
      </c>
      <c r="F38" s="20" t="s">
        <v>77</v>
      </c>
      <c r="G38" s="14" t="s">
        <v>31</v>
      </c>
      <c r="H38" s="14" t="s">
        <v>32</v>
      </c>
      <c r="I38" s="15" t="s">
        <v>43</v>
      </c>
      <c r="J38" s="16">
        <v>64</v>
      </c>
      <c r="K38" s="16">
        <v>64</v>
      </c>
      <c r="L38" s="16">
        <v>508</v>
      </c>
      <c r="M38" s="16">
        <v>478</v>
      </c>
      <c r="N38" s="73">
        <f t="shared" si="5"/>
        <v>0.42720000000000002</v>
      </c>
      <c r="O38" s="73">
        <v>0</v>
      </c>
      <c r="P38" s="73">
        <f t="shared" si="6"/>
        <v>0.42720000000000002</v>
      </c>
      <c r="Q38" s="74">
        <v>100</v>
      </c>
      <c r="R38" s="75">
        <v>87.451700000000002</v>
      </c>
      <c r="S38" s="74">
        <v>100</v>
      </c>
      <c r="T38" s="74">
        <v>100</v>
      </c>
      <c r="U38" s="74">
        <v>100</v>
      </c>
      <c r="V38" s="75">
        <f t="shared" si="7"/>
        <v>92.898220000000009</v>
      </c>
      <c r="W38" s="74">
        <v>3.75</v>
      </c>
      <c r="X38" s="76">
        <v>341</v>
      </c>
      <c r="Y38" s="23">
        <v>34</v>
      </c>
      <c r="Z38" s="24">
        <f t="shared" si="2"/>
        <v>9.9706744868035191</v>
      </c>
      <c r="AA38" s="22" t="s">
        <v>348</v>
      </c>
      <c r="AB38" s="22"/>
      <c r="AC38" s="28"/>
    </row>
    <row r="39" spans="1:29" ht="24" x14ac:dyDescent="0.15">
      <c r="A39" s="28" t="s">
        <v>349</v>
      </c>
      <c r="B39" s="28" t="s">
        <v>289</v>
      </c>
      <c r="C39" s="51" t="s">
        <v>27</v>
      </c>
      <c r="D39" s="51" t="s">
        <v>151</v>
      </c>
      <c r="E39" s="52" t="s">
        <v>29</v>
      </c>
      <c r="F39" s="52" t="s">
        <v>152</v>
      </c>
      <c r="G39" s="51" t="s">
        <v>31</v>
      </c>
      <c r="H39" s="51" t="s">
        <v>32</v>
      </c>
      <c r="I39" s="53" t="s">
        <v>43</v>
      </c>
      <c r="J39" s="16" t="s">
        <v>113</v>
      </c>
      <c r="K39" s="16" t="s">
        <v>113</v>
      </c>
      <c r="L39" s="16">
        <v>514</v>
      </c>
      <c r="M39" s="16">
        <v>456</v>
      </c>
      <c r="N39" s="73">
        <f t="shared" si="5"/>
        <v>0.37439999999999996</v>
      </c>
      <c r="O39" s="73">
        <v>0</v>
      </c>
      <c r="P39" s="73">
        <f t="shared" si="6"/>
        <v>0.37439999999999996</v>
      </c>
      <c r="Q39" s="74">
        <v>100</v>
      </c>
      <c r="R39" s="75">
        <v>87.403000000000006</v>
      </c>
      <c r="S39" s="74">
        <v>100</v>
      </c>
      <c r="T39" s="74">
        <v>100</v>
      </c>
      <c r="U39" s="74">
        <v>100</v>
      </c>
      <c r="V39" s="75">
        <f t="shared" si="7"/>
        <v>92.816200000000009</v>
      </c>
      <c r="W39" s="74">
        <v>3.74</v>
      </c>
      <c r="X39" s="76">
        <v>341</v>
      </c>
      <c r="Y39" s="58">
        <v>35</v>
      </c>
      <c r="Z39" s="24">
        <f t="shared" si="2"/>
        <v>10.263929618768328</v>
      </c>
      <c r="AA39" s="28" t="s">
        <v>349</v>
      </c>
      <c r="AB39" s="28"/>
      <c r="AC39" s="28"/>
    </row>
    <row r="40" spans="1:29" ht="24" x14ac:dyDescent="0.15">
      <c r="A40" s="28" t="s">
        <v>350</v>
      </c>
      <c r="B40" s="28" t="s">
        <v>289</v>
      </c>
      <c r="C40" s="28" t="s">
        <v>27</v>
      </c>
      <c r="D40" s="14" t="s">
        <v>94</v>
      </c>
      <c r="E40" s="20" t="s">
        <v>35</v>
      </c>
      <c r="F40" s="20" t="s">
        <v>95</v>
      </c>
      <c r="G40" s="14" t="s">
        <v>31</v>
      </c>
      <c r="H40" s="14" t="s">
        <v>32</v>
      </c>
      <c r="I40" s="15" t="s">
        <v>96</v>
      </c>
      <c r="J40" s="16">
        <v>66</v>
      </c>
      <c r="K40" s="16">
        <v>66</v>
      </c>
      <c r="L40" s="16">
        <v>474</v>
      </c>
      <c r="M40" s="16">
        <v>454</v>
      </c>
      <c r="N40" s="73">
        <f t="shared" si="5"/>
        <v>0.36959999999999998</v>
      </c>
      <c r="O40" s="73">
        <v>0.05</v>
      </c>
      <c r="P40" s="73">
        <f t="shared" si="6"/>
        <v>0.41959999999999997</v>
      </c>
      <c r="Q40" s="74">
        <v>100</v>
      </c>
      <c r="R40" s="75">
        <v>87.294300000000007</v>
      </c>
      <c r="S40" s="74">
        <v>100</v>
      </c>
      <c r="T40" s="74">
        <v>100</v>
      </c>
      <c r="U40" s="74">
        <v>100</v>
      </c>
      <c r="V40" s="75">
        <f t="shared" si="7"/>
        <v>92.796180000000007</v>
      </c>
      <c r="W40" s="74">
        <v>3.73</v>
      </c>
      <c r="X40" s="76">
        <v>341</v>
      </c>
      <c r="Y40" s="58">
        <v>36</v>
      </c>
      <c r="Z40" s="24">
        <f t="shared" si="2"/>
        <v>10.557184750733137</v>
      </c>
      <c r="AA40" s="28" t="s">
        <v>350</v>
      </c>
      <c r="AB40" s="22"/>
      <c r="AC40" s="28"/>
    </row>
    <row r="41" spans="1:29" ht="24" x14ac:dyDescent="0.15">
      <c r="A41" s="28" t="s">
        <v>351</v>
      </c>
      <c r="B41" s="28" t="s">
        <v>289</v>
      </c>
      <c r="C41" s="51" t="s">
        <v>27</v>
      </c>
      <c r="D41" s="51" t="s">
        <v>115</v>
      </c>
      <c r="E41" s="52" t="s">
        <v>29</v>
      </c>
      <c r="F41" s="52" t="s">
        <v>116</v>
      </c>
      <c r="G41" s="51" t="s">
        <v>31</v>
      </c>
      <c r="H41" s="51" t="s">
        <v>32</v>
      </c>
      <c r="I41" s="53" t="s">
        <v>43</v>
      </c>
      <c r="J41" s="16" t="s">
        <v>113</v>
      </c>
      <c r="K41" s="16" t="s">
        <v>113</v>
      </c>
      <c r="L41" s="16">
        <v>443</v>
      </c>
      <c r="M41" s="16">
        <v>484</v>
      </c>
      <c r="N41" s="73">
        <f t="shared" si="5"/>
        <v>0.44159999999999999</v>
      </c>
      <c r="O41" s="73">
        <v>0.28799999999999998</v>
      </c>
      <c r="P41" s="73">
        <f t="shared" si="6"/>
        <v>0.72960000000000003</v>
      </c>
      <c r="Q41" s="74">
        <v>100</v>
      </c>
      <c r="R41" s="75">
        <v>86.72</v>
      </c>
      <c r="S41" s="74">
        <v>100</v>
      </c>
      <c r="T41" s="74">
        <v>100</v>
      </c>
      <c r="U41" s="74">
        <v>100</v>
      </c>
      <c r="V41" s="75">
        <f t="shared" si="7"/>
        <v>92.761599999999987</v>
      </c>
      <c r="W41" s="74" t="s">
        <v>117</v>
      </c>
      <c r="X41" s="76">
        <v>341</v>
      </c>
      <c r="Y41" s="23">
        <v>37</v>
      </c>
      <c r="Z41" s="24">
        <f t="shared" si="2"/>
        <v>10.850439882697946</v>
      </c>
      <c r="AA41" s="22" t="s">
        <v>351</v>
      </c>
      <c r="AB41" s="28"/>
      <c r="AC41" s="28"/>
    </row>
    <row r="42" spans="1:29" ht="24" x14ac:dyDescent="0.15">
      <c r="A42" s="28" t="s">
        <v>352</v>
      </c>
      <c r="B42" s="28" t="s">
        <v>289</v>
      </c>
      <c r="C42" s="51" t="s">
        <v>27</v>
      </c>
      <c r="D42" s="51" t="s">
        <v>137</v>
      </c>
      <c r="E42" s="52" t="s">
        <v>29</v>
      </c>
      <c r="F42" s="52" t="s">
        <v>138</v>
      </c>
      <c r="G42" s="51" t="s">
        <v>31</v>
      </c>
      <c r="H42" s="51" t="s">
        <v>32</v>
      </c>
      <c r="I42" s="53" t="s">
        <v>33</v>
      </c>
      <c r="J42" s="16" t="s">
        <v>120</v>
      </c>
      <c r="K42" s="16" t="s">
        <v>120</v>
      </c>
      <c r="L42" s="16">
        <v>486</v>
      </c>
      <c r="M42" s="16">
        <v>423</v>
      </c>
      <c r="N42" s="73">
        <v>0</v>
      </c>
      <c r="O42" s="73">
        <v>0.84</v>
      </c>
      <c r="P42" s="73">
        <f t="shared" si="6"/>
        <v>0.84</v>
      </c>
      <c r="Q42" s="74">
        <v>100</v>
      </c>
      <c r="R42" s="75">
        <v>86.51</v>
      </c>
      <c r="S42" s="74">
        <v>100</v>
      </c>
      <c r="T42" s="74">
        <v>100</v>
      </c>
      <c r="U42" s="74">
        <v>100</v>
      </c>
      <c r="V42" s="75">
        <f t="shared" si="7"/>
        <v>92.745999999999995</v>
      </c>
      <c r="W42" s="74" t="s">
        <v>139</v>
      </c>
      <c r="X42" s="76" t="s">
        <v>130</v>
      </c>
      <c r="Y42" s="58">
        <v>38</v>
      </c>
      <c r="Z42" s="24">
        <f t="shared" si="2"/>
        <v>11.143695014662756</v>
      </c>
      <c r="AA42" s="28" t="s">
        <v>352</v>
      </c>
      <c r="AB42" s="28"/>
      <c r="AC42" s="28"/>
    </row>
    <row r="43" spans="1:29" ht="24" x14ac:dyDescent="0.15">
      <c r="A43" s="28" t="s">
        <v>353</v>
      </c>
      <c r="B43" s="28" t="s">
        <v>289</v>
      </c>
      <c r="C43" s="28" t="s">
        <v>27</v>
      </c>
      <c r="D43" s="14" t="s">
        <v>78</v>
      </c>
      <c r="E43" s="20" t="s">
        <v>35</v>
      </c>
      <c r="F43" s="20" t="s">
        <v>79</v>
      </c>
      <c r="G43" s="14" t="s">
        <v>31</v>
      </c>
      <c r="H43" s="14" t="s">
        <v>32</v>
      </c>
      <c r="I43" s="15" t="s">
        <v>43</v>
      </c>
      <c r="J43" s="16">
        <v>65</v>
      </c>
      <c r="K43" s="16">
        <v>65</v>
      </c>
      <c r="L43" s="16">
        <v>517</v>
      </c>
      <c r="M43" s="16">
        <v>492</v>
      </c>
      <c r="N43" s="73">
        <f>0.3+(M43-425)/25*0.06</f>
        <v>0.46079999999999999</v>
      </c>
      <c r="O43" s="73">
        <v>0.05</v>
      </c>
      <c r="P43" s="73">
        <f t="shared" si="6"/>
        <v>0.51080000000000003</v>
      </c>
      <c r="Q43" s="74">
        <v>100</v>
      </c>
      <c r="R43" s="75">
        <v>86.94</v>
      </c>
      <c r="S43" s="74">
        <v>100</v>
      </c>
      <c r="T43" s="74">
        <v>100</v>
      </c>
      <c r="U43" s="74">
        <v>100</v>
      </c>
      <c r="V43" s="75">
        <f t="shared" si="7"/>
        <v>92.674799999999991</v>
      </c>
      <c r="W43" s="74">
        <v>3.69</v>
      </c>
      <c r="X43" s="76">
        <v>341</v>
      </c>
      <c r="Y43" s="58">
        <v>39</v>
      </c>
      <c r="Z43" s="24">
        <f t="shared" si="2"/>
        <v>11.436950146627565</v>
      </c>
      <c r="AA43" s="28" t="s">
        <v>353</v>
      </c>
      <c r="AB43" s="22"/>
      <c r="AC43" s="28"/>
    </row>
    <row r="44" spans="1:29" ht="24" x14ac:dyDescent="0.15">
      <c r="A44" s="28" t="s">
        <v>354</v>
      </c>
      <c r="B44" s="28" t="s">
        <v>289</v>
      </c>
      <c r="C44" s="51" t="s">
        <v>27</v>
      </c>
      <c r="D44" s="51" t="s">
        <v>107</v>
      </c>
      <c r="E44" s="52" t="s">
        <v>29</v>
      </c>
      <c r="F44" s="52" t="s">
        <v>108</v>
      </c>
      <c r="G44" s="51" t="s">
        <v>31</v>
      </c>
      <c r="H44" s="51" t="s">
        <v>32</v>
      </c>
      <c r="I44" s="53" t="s">
        <v>43</v>
      </c>
      <c r="J44" s="16" t="s">
        <v>109</v>
      </c>
      <c r="K44" s="16" t="s">
        <v>109</v>
      </c>
      <c r="L44" s="16">
        <v>445</v>
      </c>
      <c r="M44" s="16">
        <v>383</v>
      </c>
      <c r="N44" s="73">
        <v>0</v>
      </c>
      <c r="O44" s="73">
        <v>0</v>
      </c>
      <c r="P44" s="73">
        <f t="shared" si="6"/>
        <v>0</v>
      </c>
      <c r="Q44" s="74">
        <v>100</v>
      </c>
      <c r="R44" s="75">
        <v>87.764899999999997</v>
      </c>
      <c r="S44" s="74">
        <v>100</v>
      </c>
      <c r="T44" s="74">
        <v>100</v>
      </c>
      <c r="U44" s="74">
        <v>100</v>
      </c>
      <c r="V44" s="75">
        <f t="shared" si="7"/>
        <v>92.658940000000001</v>
      </c>
      <c r="W44" s="74" t="s">
        <v>110</v>
      </c>
      <c r="X44" s="76">
        <v>341</v>
      </c>
      <c r="Y44" s="23">
        <v>40</v>
      </c>
      <c r="Z44" s="24">
        <f t="shared" si="2"/>
        <v>11.730205278592376</v>
      </c>
      <c r="AA44" s="22" t="s">
        <v>354</v>
      </c>
      <c r="AB44" s="28"/>
      <c r="AC44" s="28"/>
    </row>
    <row r="45" spans="1:29" ht="24" x14ac:dyDescent="0.15">
      <c r="A45" s="28" t="s">
        <v>355</v>
      </c>
      <c r="B45" s="28" t="s">
        <v>289</v>
      </c>
      <c r="C45" s="51" t="s">
        <v>27</v>
      </c>
      <c r="D45" s="51" t="s">
        <v>159</v>
      </c>
      <c r="E45" s="52" t="s">
        <v>29</v>
      </c>
      <c r="F45" s="52" t="s">
        <v>160</v>
      </c>
      <c r="G45" s="51" t="s">
        <v>31</v>
      </c>
      <c r="H45" s="51" t="s">
        <v>32</v>
      </c>
      <c r="I45" s="53" t="s">
        <v>43</v>
      </c>
      <c r="J45" s="16" t="s">
        <v>120</v>
      </c>
      <c r="K45" s="16" t="s">
        <v>120</v>
      </c>
      <c r="L45" s="16">
        <v>534</v>
      </c>
      <c r="M45" s="16">
        <v>457</v>
      </c>
      <c r="N45" s="73">
        <f t="shared" ref="N45:N50" si="8">0.3+(M45-425)/25*0.06</f>
        <v>0.37679999999999997</v>
      </c>
      <c r="O45" s="73">
        <v>0</v>
      </c>
      <c r="P45" s="73">
        <f t="shared" si="6"/>
        <v>0.37679999999999997</v>
      </c>
      <c r="Q45" s="74">
        <v>100</v>
      </c>
      <c r="R45" s="75">
        <v>87.003799999999998</v>
      </c>
      <c r="S45" s="74">
        <v>100</v>
      </c>
      <c r="T45" s="74">
        <v>100</v>
      </c>
      <c r="U45" s="74">
        <v>100</v>
      </c>
      <c r="V45" s="75">
        <f t="shared" si="7"/>
        <v>92.57907999999999</v>
      </c>
      <c r="W45" s="74" t="s">
        <v>161</v>
      </c>
      <c r="X45" s="76" t="s">
        <v>130</v>
      </c>
      <c r="Y45" s="58">
        <v>41</v>
      </c>
      <c r="Z45" s="24">
        <f t="shared" si="2"/>
        <v>12.023460410557185</v>
      </c>
      <c r="AA45" s="28" t="s">
        <v>355</v>
      </c>
      <c r="AB45" s="28"/>
      <c r="AC45" s="28"/>
    </row>
    <row r="46" spans="1:29" ht="24" x14ac:dyDescent="0.15">
      <c r="A46" s="28" t="s">
        <v>356</v>
      </c>
      <c r="B46" s="28" t="s">
        <v>289</v>
      </c>
      <c r="C46" s="28" t="s">
        <v>27</v>
      </c>
      <c r="D46" s="14" t="s">
        <v>97</v>
      </c>
      <c r="E46" s="20" t="s">
        <v>29</v>
      </c>
      <c r="F46" s="20" t="s">
        <v>98</v>
      </c>
      <c r="G46" s="14" t="s">
        <v>31</v>
      </c>
      <c r="H46" s="14" t="s">
        <v>32</v>
      </c>
      <c r="I46" s="15" t="s">
        <v>43</v>
      </c>
      <c r="J46" s="16">
        <v>64</v>
      </c>
      <c r="K46" s="16">
        <v>64</v>
      </c>
      <c r="L46" s="16">
        <v>481</v>
      </c>
      <c r="M46" s="16">
        <v>455</v>
      </c>
      <c r="N46" s="73">
        <f t="shared" si="8"/>
        <v>0.372</v>
      </c>
      <c r="O46" s="73">
        <v>0</v>
      </c>
      <c r="P46" s="73">
        <f t="shared" si="6"/>
        <v>0.372</v>
      </c>
      <c r="Q46" s="74">
        <v>100</v>
      </c>
      <c r="R46" s="75">
        <v>86.876400000000004</v>
      </c>
      <c r="S46" s="74">
        <v>100</v>
      </c>
      <c r="T46" s="74">
        <v>100</v>
      </c>
      <c r="U46" s="74">
        <v>100</v>
      </c>
      <c r="V46" s="75">
        <f t="shared" si="7"/>
        <v>92.497839999999997</v>
      </c>
      <c r="W46" s="74">
        <v>3.69</v>
      </c>
      <c r="X46" s="76">
        <v>341</v>
      </c>
      <c r="Y46" s="58">
        <v>42</v>
      </c>
      <c r="Z46" s="24">
        <f t="shared" si="2"/>
        <v>12.316715542521994</v>
      </c>
      <c r="AA46" s="28" t="s">
        <v>356</v>
      </c>
      <c r="AB46" s="22"/>
      <c r="AC46" s="28"/>
    </row>
    <row r="47" spans="1:29" ht="24" x14ac:dyDescent="0.15">
      <c r="A47" s="28" t="s">
        <v>357</v>
      </c>
      <c r="B47" s="28" t="s">
        <v>289</v>
      </c>
      <c r="C47" s="28" t="s">
        <v>27</v>
      </c>
      <c r="D47" s="14" t="s">
        <v>90</v>
      </c>
      <c r="E47" s="20" t="s">
        <v>29</v>
      </c>
      <c r="F47" s="20" t="s">
        <v>91</v>
      </c>
      <c r="G47" s="14" t="s">
        <v>31</v>
      </c>
      <c r="H47" s="14" t="s">
        <v>32</v>
      </c>
      <c r="I47" s="15" t="s">
        <v>33</v>
      </c>
      <c r="J47" s="16">
        <v>65</v>
      </c>
      <c r="K47" s="16">
        <v>64</v>
      </c>
      <c r="L47" s="16">
        <v>509</v>
      </c>
      <c r="M47" s="16">
        <v>441</v>
      </c>
      <c r="N47" s="73">
        <f t="shared" si="8"/>
        <v>0.33839999999999998</v>
      </c>
      <c r="O47" s="73">
        <v>0</v>
      </c>
      <c r="P47" s="73">
        <f t="shared" si="6"/>
        <v>0.33839999999999998</v>
      </c>
      <c r="Q47" s="74">
        <v>100</v>
      </c>
      <c r="R47" s="75">
        <v>86.893500000000003</v>
      </c>
      <c r="S47" s="74">
        <v>100</v>
      </c>
      <c r="T47" s="74">
        <v>100</v>
      </c>
      <c r="U47" s="74">
        <v>100</v>
      </c>
      <c r="V47" s="75">
        <f t="shared" si="7"/>
        <v>92.474500000000006</v>
      </c>
      <c r="W47" s="74">
        <v>3.72</v>
      </c>
      <c r="X47" s="76">
        <v>341</v>
      </c>
      <c r="Y47" s="23">
        <v>43</v>
      </c>
      <c r="Z47" s="24">
        <f t="shared" si="2"/>
        <v>12.609970674486803</v>
      </c>
      <c r="AA47" s="22" t="s">
        <v>357</v>
      </c>
      <c r="AB47" s="22"/>
      <c r="AC47" s="28"/>
    </row>
    <row r="48" spans="1:29" ht="24" x14ac:dyDescent="0.15">
      <c r="A48" s="28" t="s">
        <v>358</v>
      </c>
      <c r="B48" s="28" t="s">
        <v>289</v>
      </c>
      <c r="C48" s="28" t="s">
        <v>27</v>
      </c>
      <c r="D48" s="14" t="s">
        <v>88</v>
      </c>
      <c r="E48" s="20" t="s">
        <v>29</v>
      </c>
      <c r="F48" s="20" t="s">
        <v>89</v>
      </c>
      <c r="G48" s="14" t="s">
        <v>31</v>
      </c>
      <c r="H48" s="14" t="s">
        <v>32</v>
      </c>
      <c r="I48" s="15" t="s">
        <v>43</v>
      </c>
      <c r="J48" s="16">
        <v>65</v>
      </c>
      <c r="K48" s="16">
        <v>65</v>
      </c>
      <c r="L48" s="16">
        <v>496</v>
      </c>
      <c r="M48" s="16">
        <v>426</v>
      </c>
      <c r="N48" s="73">
        <f t="shared" si="8"/>
        <v>0.3024</v>
      </c>
      <c r="O48" s="73">
        <v>0</v>
      </c>
      <c r="P48" s="73">
        <f t="shared" si="6"/>
        <v>0.3024</v>
      </c>
      <c r="Q48" s="74">
        <v>100</v>
      </c>
      <c r="R48" s="75">
        <v>86.593900000000005</v>
      </c>
      <c r="S48" s="74">
        <v>100</v>
      </c>
      <c r="T48" s="74">
        <v>100</v>
      </c>
      <c r="U48" s="74">
        <v>100</v>
      </c>
      <c r="V48" s="75">
        <f t="shared" si="7"/>
        <v>92.258740000000003</v>
      </c>
      <c r="W48" s="74">
        <v>3.66</v>
      </c>
      <c r="X48" s="76">
        <v>341</v>
      </c>
      <c r="Y48" s="58">
        <v>44</v>
      </c>
      <c r="Z48" s="24">
        <f t="shared" si="2"/>
        <v>12.903225806451612</v>
      </c>
      <c r="AA48" s="28" t="s">
        <v>358</v>
      </c>
      <c r="AB48" s="22"/>
      <c r="AC48" s="28"/>
    </row>
    <row r="49" spans="1:29" ht="24" x14ac:dyDescent="0.15">
      <c r="A49" s="28" t="s">
        <v>359</v>
      </c>
      <c r="B49" s="28" t="s">
        <v>289</v>
      </c>
      <c r="C49" s="51" t="s">
        <v>27</v>
      </c>
      <c r="D49" s="51" t="s">
        <v>134</v>
      </c>
      <c r="E49" s="52" t="s">
        <v>35</v>
      </c>
      <c r="F49" s="52" t="s">
        <v>135</v>
      </c>
      <c r="G49" s="51" t="s">
        <v>31</v>
      </c>
      <c r="H49" s="51" t="s">
        <v>32</v>
      </c>
      <c r="I49" s="53" t="s">
        <v>43</v>
      </c>
      <c r="J49" s="16" t="s">
        <v>309</v>
      </c>
      <c r="K49" s="16" t="s">
        <v>309</v>
      </c>
      <c r="L49" s="16">
        <v>457</v>
      </c>
      <c r="M49" s="16">
        <v>498</v>
      </c>
      <c r="N49" s="73">
        <f t="shared" si="8"/>
        <v>0.47519999999999996</v>
      </c>
      <c r="O49" s="73">
        <v>0.3</v>
      </c>
      <c r="P49" s="73">
        <f t="shared" si="6"/>
        <v>0.77519999999999989</v>
      </c>
      <c r="Q49" s="74">
        <v>100</v>
      </c>
      <c r="R49" s="75">
        <v>85.76</v>
      </c>
      <c r="S49" s="74">
        <v>100</v>
      </c>
      <c r="T49" s="74">
        <v>100</v>
      </c>
      <c r="U49" s="74">
        <v>100</v>
      </c>
      <c r="V49" s="75">
        <f t="shared" si="7"/>
        <v>92.231200000000001</v>
      </c>
      <c r="W49" s="74" t="s">
        <v>136</v>
      </c>
      <c r="X49" s="76" t="s">
        <v>130</v>
      </c>
      <c r="Y49" s="58">
        <v>45</v>
      </c>
      <c r="Z49" s="24">
        <f t="shared" si="2"/>
        <v>13.196480938416421</v>
      </c>
      <c r="AA49" s="28" t="s">
        <v>359</v>
      </c>
      <c r="AB49" s="28"/>
      <c r="AC49" s="28"/>
    </row>
    <row r="50" spans="1:29" ht="24" x14ac:dyDescent="0.15">
      <c r="A50" s="28" t="s">
        <v>360</v>
      </c>
      <c r="B50" s="28" t="s">
        <v>289</v>
      </c>
      <c r="C50" s="28" t="s">
        <v>27</v>
      </c>
      <c r="D50" s="14" t="s">
        <v>82</v>
      </c>
      <c r="E50" s="20" t="s">
        <v>29</v>
      </c>
      <c r="F50" s="20" t="s">
        <v>83</v>
      </c>
      <c r="G50" s="14" t="s">
        <v>31</v>
      </c>
      <c r="H50" s="14" t="s">
        <v>32</v>
      </c>
      <c r="I50" s="15" t="s">
        <v>43</v>
      </c>
      <c r="J50" s="16">
        <v>67</v>
      </c>
      <c r="K50" s="16">
        <v>67</v>
      </c>
      <c r="L50" s="16">
        <v>435</v>
      </c>
      <c r="M50" s="16">
        <v>427</v>
      </c>
      <c r="N50" s="73">
        <f t="shared" si="8"/>
        <v>0.30480000000000002</v>
      </c>
      <c r="O50" s="73">
        <v>0.36</v>
      </c>
      <c r="P50" s="73">
        <f t="shared" si="6"/>
        <v>0.66480000000000006</v>
      </c>
      <c r="Q50" s="74">
        <v>100</v>
      </c>
      <c r="R50" s="75">
        <v>85.8</v>
      </c>
      <c r="S50" s="74">
        <v>100</v>
      </c>
      <c r="T50" s="74">
        <v>100</v>
      </c>
      <c r="U50" s="74">
        <v>100</v>
      </c>
      <c r="V50" s="75">
        <f t="shared" si="7"/>
        <v>92.144800000000004</v>
      </c>
      <c r="W50" s="74">
        <v>3.58</v>
      </c>
      <c r="X50" s="76">
        <v>341</v>
      </c>
      <c r="Y50" s="23">
        <v>46</v>
      </c>
      <c r="Z50" s="24">
        <f t="shared" si="2"/>
        <v>13.48973607038123</v>
      </c>
      <c r="AA50" s="22" t="s">
        <v>360</v>
      </c>
      <c r="AB50" s="22"/>
      <c r="AC50" s="28"/>
    </row>
    <row r="51" spans="1:29" ht="24" x14ac:dyDescent="0.15">
      <c r="A51" s="28" t="s">
        <v>361</v>
      </c>
      <c r="B51" s="28" t="s">
        <v>289</v>
      </c>
      <c r="C51" s="51" t="s">
        <v>27</v>
      </c>
      <c r="D51" s="51" t="s">
        <v>128</v>
      </c>
      <c r="E51" s="52" t="s">
        <v>29</v>
      </c>
      <c r="F51" s="52" t="s">
        <v>129</v>
      </c>
      <c r="G51" s="51" t="s">
        <v>31</v>
      </c>
      <c r="H51" s="51" t="s">
        <v>32</v>
      </c>
      <c r="I51" s="53" t="s">
        <v>43</v>
      </c>
      <c r="J51" s="16" t="s">
        <v>109</v>
      </c>
      <c r="K51" s="16" t="s">
        <v>109</v>
      </c>
      <c r="L51" s="16">
        <v>481</v>
      </c>
      <c r="M51" s="16">
        <v>419</v>
      </c>
      <c r="N51" s="73">
        <v>0</v>
      </c>
      <c r="O51" s="73">
        <v>0</v>
      </c>
      <c r="P51" s="73">
        <f t="shared" si="6"/>
        <v>0</v>
      </c>
      <c r="Q51" s="74">
        <v>100</v>
      </c>
      <c r="R51" s="75">
        <v>86.762100000000004</v>
      </c>
      <c r="S51" s="74">
        <v>100</v>
      </c>
      <c r="T51" s="74">
        <v>100</v>
      </c>
      <c r="U51" s="74">
        <v>100</v>
      </c>
      <c r="V51" s="75">
        <f t="shared" si="7"/>
        <v>92.057259999999999</v>
      </c>
      <c r="W51" s="74">
        <v>3.68</v>
      </c>
      <c r="X51" s="76" t="s">
        <v>130</v>
      </c>
      <c r="Y51" s="58">
        <v>47</v>
      </c>
      <c r="Z51" s="24">
        <f t="shared" si="2"/>
        <v>13.782991202346039</v>
      </c>
      <c r="AA51" s="28" t="s">
        <v>361</v>
      </c>
      <c r="AB51" s="28"/>
      <c r="AC51" s="28"/>
    </row>
    <row r="52" spans="1:29" ht="24" x14ac:dyDescent="0.15">
      <c r="A52" s="28" t="s">
        <v>362</v>
      </c>
      <c r="B52" s="28" t="s">
        <v>289</v>
      </c>
      <c r="C52" s="51" t="s">
        <v>27</v>
      </c>
      <c r="D52" s="51" t="s">
        <v>153</v>
      </c>
      <c r="E52" s="52" t="s">
        <v>29</v>
      </c>
      <c r="F52" s="52" t="s">
        <v>154</v>
      </c>
      <c r="G52" s="51" t="s">
        <v>31</v>
      </c>
      <c r="H52" s="51" t="s">
        <v>32</v>
      </c>
      <c r="I52" s="53" t="s">
        <v>96</v>
      </c>
      <c r="J52" s="16" t="s">
        <v>109</v>
      </c>
      <c r="K52" s="16" t="s">
        <v>109</v>
      </c>
      <c r="L52" s="16">
        <v>476</v>
      </c>
      <c r="M52" s="16">
        <v>415</v>
      </c>
      <c r="N52" s="73">
        <v>0</v>
      </c>
      <c r="O52" s="73">
        <v>0</v>
      </c>
      <c r="P52" s="73">
        <f t="shared" si="6"/>
        <v>0</v>
      </c>
      <c r="Q52" s="74">
        <v>100</v>
      </c>
      <c r="R52" s="75">
        <v>86.05</v>
      </c>
      <c r="S52" s="74">
        <v>100</v>
      </c>
      <c r="T52" s="74">
        <v>100</v>
      </c>
      <c r="U52" s="74">
        <v>100</v>
      </c>
      <c r="V52" s="75">
        <f t="shared" si="7"/>
        <v>91.63</v>
      </c>
      <c r="W52" s="74" t="s">
        <v>155</v>
      </c>
      <c r="X52" s="76" t="s">
        <v>130</v>
      </c>
      <c r="Y52" s="58">
        <v>48</v>
      </c>
      <c r="Z52" s="24">
        <f t="shared" si="2"/>
        <v>14.076246334310852</v>
      </c>
      <c r="AA52" s="28" t="s">
        <v>362</v>
      </c>
      <c r="AB52" s="28"/>
      <c r="AC52" s="28"/>
    </row>
    <row r="53" spans="1:29" ht="24" x14ac:dyDescent="0.15">
      <c r="A53" s="28" t="s">
        <v>264</v>
      </c>
      <c r="B53" s="28" t="s">
        <v>289</v>
      </c>
      <c r="C53" s="28" t="s">
        <v>27</v>
      </c>
      <c r="D53" s="14" t="s">
        <v>99</v>
      </c>
      <c r="E53" s="20" t="s">
        <v>29</v>
      </c>
      <c r="F53" s="20" t="s">
        <v>100</v>
      </c>
      <c r="G53" s="14" t="s">
        <v>31</v>
      </c>
      <c r="H53" s="14" t="s">
        <v>32</v>
      </c>
      <c r="I53" s="15" t="s">
        <v>43</v>
      </c>
      <c r="J53" s="16">
        <v>64</v>
      </c>
      <c r="K53" s="16">
        <v>64</v>
      </c>
      <c r="L53" s="16">
        <v>506</v>
      </c>
      <c r="M53" s="16">
        <v>461</v>
      </c>
      <c r="N53" s="73">
        <f>0.3+(M53-425)/25*0.06</f>
        <v>0.38639999999999997</v>
      </c>
      <c r="O53" s="73">
        <v>0</v>
      </c>
      <c r="P53" s="73">
        <f t="shared" si="6"/>
        <v>0.38639999999999997</v>
      </c>
      <c r="Q53" s="74">
        <v>100</v>
      </c>
      <c r="R53" s="75">
        <v>85.39</v>
      </c>
      <c r="S53" s="74">
        <v>100</v>
      </c>
      <c r="T53" s="74">
        <v>100</v>
      </c>
      <c r="U53" s="74">
        <v>100</v>
      </c>
      <c r="V53" s="75">
        <f t="shared" si="7"/>
        <v>91.620400000000004</v>
      </c>
      <c r="W53" s="74">
        <v>3.54</v>
      </c>
      <c r="X53" s="76">
        <v>341</v>
      </c>
      <c r="Y53" s="23">
        <v>49</v>
      </c>
      <c r="Z53" s="24">
        <f t="shared" si="2"/>
        <v>14.369501466275661</v>
      </c>
      <c r="AA53" s="22" t="s">
        <v>264</v>
      </c>
      <c r="AB53" s="22"/>
      <c r="AC53" s="28"/>
    </row>
    <row r="54" spans="1:29" ht="24" x14ac:dyDescent="0.15">
      <c r="A54" s="28" t="s">
        <v>363</v>
      </c>
      <c r="B54" s="28" t="s">
        <v>289</v>
      </c>
      <c r="C54" s="28" t="s">
        <v>27</v>
      </c>
      <c r="D54" s="14" t="s">
        <v>103</v>
      </c>
      <c r="E54" s="20" t="s">
        <v>35</v>
      </c>
      <c r="F54" s="20" t="s">
        <v>104</v>
      </c>
      <c r="G54" s="14" t="s">
        <v>31</v>
      </c>
      <c r="H54" s="14" t="s">
        <v>32</v>
      </c>
      <c r="I54" s="15" t="s">
        <v>33</v>
      </c>
      <c r="J54" s="16">
        <v>65</v>
      </c>
      <c r="K54" s="16">
        <v>65</v>
      </c>
      <c r="L54" s="16">
        <v>579</v>
      </c>
      <c r="M54" s="16">
        <v>516</v>
      </c>
      <c r="N54" s="73">
        <f>0.3+(M54-425)/25*0.06</f>
        <v>0.51839999999999997</v>
      </c>
      <c r="O54" s="73">
        <v>0</v>
      </c>
      <c r="P54" s="73">
        <f t="shared" si="6"/>
        <v>0.51839999999999997</v>
      </c>
      <c r="Q54" s="74">
        <v>100</v>
      </c>
      <c r="R54" s="75">
        <v>84.99</v>
      </c>
      <c r="S54" s="74">
        <v>100</v>
      </c>
      <c r="T54" s="74">
        <v>100</v>
      </c>
      <c r="U54" s="74">
        <v>100</v>
      </c>
      <c r="V54" s="75">
        <f t="shared" si="7"/>
        <v>91.512399999999985</v>
      </c>
      <c r="W54" s="74">
        <v>3.5</v>
      </c>
      <c r="X54" s="76">
        <v>341</v>
      </c>
      <c r="Y54" s="58">
        <v>50</v>
      </c>
      <c r="Z54" s="24">
        <f t="shared" si="2"/>
        <v>14.66275659824047</v>
      </c>
      <c r="AA54" s="28" t="s">
        <v>363</v>
      </c>
      <c r="AB54" s="22"/>
      <c r="AC54" s="28"/>
    </row>
    <row r="55" spans="1:29" ht="24" x14ac:dyDescent="0.15">
      <c r="A55" s="28" t="s">
        <v>364</v>
      </c>
      <c r="B55" s="28" t="s">
        <v>289</v>
      </c>
      <c r="C55" s="28" t="s">
        <v>27</v>
      </c>
      <c r="D55" s="14" t="s">
        <v>101</v>
      </c>
      <c r="E55" s="20" t="s">
        <v>29</v>
      </c>
      <c r="F55" s="20" t="s">
        <v>102</v>
      </c>
      <c r="G55" s="14" t="s">
        <v>31</v>
      </c>
      <c r="H55" s="14" t="s">
        <v>32</v>
      </c>
      <c r="I55" s="15" t="s">
        <v>33</v>
      </c>
      <c r="J55" s="16">
        <v>63</v>
      </c>
      <c r="K55" s="16">
        <v>63</v>
      </c>
      <c r="L55" s="16">
        <v>486</v>
      </c>
      <c r="M55" s="16">
        <v>379</v>
      </c>
      <c r="N55" s="73">
        <v>0</v>
      </c>
      <c r="O55" s="73">
        <v>0</v>
      </c>
      <c r="P55" s="73">
        <f t="shared" si="6"/>
        <v>0</v>
      </c>
      <c r="Q55" s="74">
        <v>100</v>
      </c>
      <c r="R55" s="75">
        <v>84.98</v>
      </c>
      <c r="S55" s="74">
        <v>100</v>
      </c>
      <c r="T55" s="74">
        <v>100</v>
      </c>
      <c r="U55" s="74">
        <v>100</v>
      </c>
      <c r="V55" s="75">
        <f t="shared" si="7"/>
        <v>90.988</v>
      </c>
      <c r="W55" s="74">
        <v>3.5</v>
      </c>
      <c r="X55" s="76">
        <v>341</v>
      </c>
      <c r="Y55" s="58">
        <v>51</v>
      </c>
      <c r="Z55" s="24">
        <f t="shared" si="2"/>
        <v>14.95601173020528</v>
      </c>
      <c r="AA55" s="28" t="s">
        <v>364</v>
      </c>
      <c r="AB55" s="22"/>
      <c r="AC55" s="28"/>
    </row>
    <row r="56" spans="1:29" ht="24" x14ac:dyDescent="0.15">
      <c r="A56" s="28" t="s">
        <v>365</v>
      </c>
      <c r="B56" s="28" t="s">
        <v>289</v>
      </c>
      <c r="C56" s="28" t="s">
        <v>27</v>
      </c>
      <c r="D56" s="14" t="s">
        <v>84</v>
      </c>
      <c r="E56" s="20" t="s">
        <v>35</v>
      </c>
      <c r="F56" s="20" t="s">
        <v>85</v>
      </c>
      <c r="G56" s="77" t="s">
        <v>86</v>
      </c>
      <c r="H56" s="78" t="s">
        <v>87</v>
      </c>
      <c r="I56" s="79" t="s">
        <v>33</v>
      </c>
      <c r="J56" s="16">
        <v>65</v>
      </c>
      <c r="K56" s="16">
        <v>65</v>
      </c>
      <c r="L56" s="16">
        <v>590</v>
      </c>
      <c r="M56" s="16">
        <v>492</v>
      </c>
      <c r="N56" s="73">
        <f>0.3+(M56-425)/25*0.06</f>
        <v>0.46079999999999999</v>
      </c>
      <c r="O56" s="73">
        <v>0</v>
      </c>
      <c r="P56" s="73">
        <f t="shared" si="6"/>
        <v>0.46079999999999999</v>
      </c>
      <c r="Q56" s="74">
        <v>100</v>
      </c>
      <c r="R56" s="75">
        <v>84.137900000000002</v>
      </c>
      <c r="S56" s="74">
        <v>100</v>
      </c>
      <c r="T56" s="74">
        <v>100</v>
      </c>
      <c r="U56" s="74">
        <v>100</v>
      </c>
      <c r="V56" s="75">
        <f t="shared" si="7"/>
        <v>90.943539999999999</v>
      </c>
      <c r="W56" s="74">
        <v>3.41</v>
      </c>
      <c r="X56" s="76">
        <v>341</v>
      </c>
      <c r="Y56" s="23">
        <v>52</v>
      </c>
      <c r="Z56" s="24">
        <f t="shared" si="2"/>
        <v>15.249266862170089</v>
      </c>
      <c r="AA56" s="22" t="s">
        <v>365</v>
      </c>
      <c r="AB56" s="22"/>
      <c r="AC56" s="28"/>
    </row>
    <row r="57" spans="1:29" s="44" customFormat="1" ht="24" x14ac:dyDescent="0.15">
      <c r="A57" s="28" t="s">
        <v>366</v>
      </c>
      <c r="B57" s="28" t="s">
        <v>289</v>
      </c>
      <c r="C57" s="28" t="s">
        <v>310</v>
      </c>
      <c r="D57" s="80" t="s">
        <v>311</v>
      </c>
      <c r="E57" s="81" t="s">
        <v>312</v>
      </c>
      <c r="F57" s="81" t="s">
        <v>313</v>
      </c>
      <c r="G57" s="80" t="s">
        <v>314</v>
      </c>
      <c r="H57" s="80" t="s">
        <v>315</v>
      </c>
      <c r="I57" s="82" t="s">
        <v>316</v>
      </c>
      <c r="J57" s="83">
        <v>67</v>
      </c>
      <c r="K57" s="83">
        <v>67</v>
      </c>
      <c r="L57" s="84">
        <v>469</v>
      </c>
      <c r="M57" s="83">
        <v>416</v>
      </c>
      <c r="N57" s="85">
        <v>0</v>
      </c>
      <c r="O57" s="85">
        <v>0</v>
      </c>
      <c r="P57" s="85">
        <v>0</v>
      </c>
      <c r="Q57" s="86">
        <v>100</v>
      </c>
      <c r="R57" s="87">
        <f>84.52</f>
        <v>84.52</v>
      </c>
      <c r="S57" s="86">
        <v>100</v>
      </c>
      <c r="T57" s="86">
        <v>100</v>
      </c>
      <c r="U57" s="86">
        <v>100</v>
      </c>
      <c r="V57" s="75">
        <f>P57+Q57*0.1+R57*0.6+S57*0.1+T57*0.1+U57*0.1</f>
        <v>90.711999999999989</v>
      </c>
      <c r="W57" s="86">
        <v>3.45</v>
      </c>
      <c r="X57" s="83">
        <v>341</v>
      </c>
      <c r="Y57" s="58">
        <v>53</v>
      </c>
      <c r="Z57" s="88">
        <f t="shared" ref="Z57" si="9">Y57/X57*100</f>
        <v>15.542521994134898</v>
      </c>
      <c r="AA57" s="28" t="s">
        <v>366</v>
      </c>
      <c r="AB57" s="28" t="s">
        <v>375</v>
      </c>
      <c r="AC57" s="28"/>
    </row>
    <row r="58" spans="1:29" ht="24" x14ac:dyDescent="0.15">
      <c r="A58" s="28" t="s">
        <v>367</v>
      </c>
      <c r="B58" s="28" t="s">
        <v>289</v>
      </c>
      <c r="C58" s="51" t="s">
        <v>27</v>
      </c>
      <c r="D58" s="51" t="s">
        <v>140</v>
      </c>
      <c r="E58" s="52" t="s">
        <v>29</v>
      </c>
      <c r="F58" s="52" t="s">
        <v>141</v>
      </c>
      <c r="G58" s="51" t="s">
        <v>31</v>
      </c>
      <c r="H58" s="51" t="s">
        <v>32</v>
      </c>
      <c r="I58" s="53" t="s">
        <v>96</v>
      </c>
      <c r="J58" s="16" t="s">
        <v>113</v>
      </c>
      <c r="K58" s="16" t="s">
        <v>113</v>
      </c>
      <c r="L58" s="16">
        <v>456</v>
      </c>
      <c r="M58" s="16">
        <v>333</v>
      </c>
      <c r="N58" s="73">
        <v>0</v>
      </c>
      <c r="O58" s="73">
        <v>0</v>
      </c>
      <c r="P58" s="73">
        <f>N58+O58</f>
        <v>0</v>
      </c>
      <c r="Q58" s="74">
        <v>100</v>
      </c>
      <c r="R58" s="75">
        <v>84.318399999999997</v>
      </c>
      <c r="S58" s="74">
        <v>100</v>
      </c>
      <c r="T58" s="74">
        <v>100</v>
      </c>
      <c r="U58" s="74">
        <v>100</v>
      </c>
      <c r="V58" s="75">
        <f>P58+Q58*0.1+R58*0.6+S58*0.1+T58*0.1+U58*0.1</f>
        <v>90.591039999999992</v>
      </c>
      <c r="W58" s="74" t="s">
        <v>142</v>
      </c>
      <c r="X58" s="76">
        <v>341</v>
      </c>
      <c r="Y58" s="58">
        <v>54</v>
      </c>
      <c r="Z58" s="24">
        <f>Y58/X58*100</f>
        <v>15.835777126099707</v>
      </c>
      <c r="AA58" s="28" t="s">
        <v>367</v>
      </c>
      <c r="AB58" s="28" t="s">
        <v>376</v>
      </c>
      <c r="AC58" s="28"/>
    </row>
  </sheetData>
  <sortState ref="A5:AC57">
    <sortCondition descending="1" ref="V5:V57"/>
  </sortState>
  <mergeCells count="2">
    <mergeCell ref="A2:AC2"/>
    <mergeCell ref="A1:C1"/>
  </mergeCells>
  <phoneticPr fontId="47" type="noConversion"/>
  <printOptions horizontalCentered="1"/>
  <pageMargins left="0.27559099999999997" right="0.19685" top="0.55118100000000003" bottom="0.90551199999999998" header="0.35433100000000001" footer="0.59055100000000005"/>
  <pageSetup paperSize="9" scale="71" orientation="landscape" horizontalDpi="300" verticalDpi="300" r:id="rId1"/>
  <headerFooter alignWithMargins="0">
    <oddFooter>&amp;C&amp;10学院经办人：&amp;R&amp;10学院主管领导审核：　　　　　　　　　　　　　　　　　填报日期：　　　年　月　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自动化"/>
  <dimension ref="A1:AC31"/>
  <sheetViews>
    <sheetView tabSelected="1" topLeftCell="A13" zoomScaleNormal="100" zoomScaleSheetLayoutView="100" workbookViewId="0">
      <selection activeCell="AE14" sqref="AE14"/>
    </sheetView>
  </sheetViews>
  <sheetFormatPr defaultColWidth="9" defaultRowHeight="14.25" x14ac:dyDescent="0.15"/>
  <cols>
    <col min="1" max="1" width="3.375" style="44" customWidth="1"/>
    <col min="2" max="2" width="3.125" style="44" customWidth="1"/>
    <col min="3" max="3" width="10.75" style="44" customWidth="1"/>
    <col min="4" max="4" width="7.75" style="44" customWidth="1"/>
    <col min="5" max="5" width="2.875" style="45" customWidth="1"/>
    <col min="6" max="6" width="9.625" style="45" customWidth="1"/>
    <col min="7" max="7" width="10" style="44" customWidth="1"/>
    <col min="8" max="8" width="5.625" style="44" customWidth="1"/>
    <col min="9" max="9" width="9.75" style="46" customWidth="1"/>
    <col min="10" max="10" width="4.125" style="44" customWidth="1"/>
    <col min="11" max="11" width="4.25" style="44" customWidth="1"/>
    <col min="12" max="12" width="4.875" style="47" customWidth="1"/>
    <col min="13" max="13" width="5.25" style="47" customWidth="1"/>
    <col min="14" max="14" width="7.75" style="47" customWidth="1"/>
    <col min="15" max="15" width="6.25" style="47" customWidth="1"/>
    <col min="16" max="16" width="8.25" style="44" customWidth="1"/>
    <col min="17" max="21" width="8.25" style="48" customWidth="1"/>
    <col min="22" max="22" width="7.875" style="48" customWidth="1"/>
    <col min="23" max="23" width="4.5" style="44" customWidth="1"/>
    <col min="24" max="24" width="4.875" style="49" customWidth="1"/>
    <col min="25" max="25" width="6.125" style="49" customWidth="1"/>
    <col min="26" max="26" width="7.5" style="44" customWidth="1"/>
    <col min="27" max="27" width="8.375" style="44" customWidth="1"/>
    <col min="28" max="29" width="7.5" style="44" customWidth="1"/>
    <col min="30" max="30" width="9" customWidth="1"/>
    <col min="33" max="34" width="9" customWidth="1"/>
  </cols>
  <sheetData>
    <row r="1" spans="1:29" ht="24" customHeight="1" x14ac:dyDescent="0.15">
      <c r="A1" s="67" t="s">
        <v>0</v>
      </c>
      <c r="B1" s="67"/>
      <c r="C1" s="67"/>
    </row>
    <row r="2" spans="1:29" s="42" customFormat="1" ht="36" customHeight="1" x14ac:dyDescent="0.15">
      <c r="A2" s="100" t="s">
        <v>379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</row>
    <row r="3" spans="1:29" s="43" customFormat="1" ht="12.75" customHeight="1" x14ac:dyDescent="0.15">
      <c r="D3" s="1"/>
      <c r="E3" s="1"/>
      <c r="I3" s="2"/>
      <c r="L3" s="3"/>
      <c r="M3" s="3"/>
      <c r="N3" s="3"/>
      <c r="O3" s="3"/>
      <c r="Q3" s="4"/>
      <c r="R3" s="4"/>
      <c r="S3" s="4"/>
      <c r="T3" s="4"/>
      <c r="U3" s="4"/>
      <c r="V3" s="4"/>
      <c r="Y3" s="5"/>
      <c r="AA3" s="6"/>
    </row>
    <row r="4" spans="1:29" ht="45" customHeight="1" x14ac:dyDescent="0.15">
      <c r="A4" s="70" t="s">
        <v>1</v>
      </c>
      <c r="B4" s="70" t="s">
        <v>2</v>
      </c>
      <c r="C4" s="70" t="s">
        <v>3</v>
      </c>
      <c r="D4" s="70" t="s">
        <v>4</v>
      </c>
      <c r="E4" s="70" t="s">
        <v>5</v>
      </c>
      <c r="F4" s="70" t="s">
        <v>6</v>
      </c>
      <c r="G4" s="70" t="s">
        <v>7</v>
      </c>
      <c r="H4" s="70" t="s">
        <v>8</v>
      </c>
      <c r="I4" s="70" t="s">
        <v>9</v>
      </c>
      <c r="J4" s="70" t="s">
        <v>10</v>
      </c>
      <c r="K4" s="70" t="s">
        <v>11</v>
      </c>
      <c r="L4" s="71" t="s">
        <v>12</v>
      </c>
      <c r="M4" s="71" t="s">
        <v>13</v>
      </c>
      <c r="N4" s="72" t="s">
        <v>308</v>
      </c>
      <c r="O4" s="72" t="s">
        <v>307</v>
      </c>
      <c r="P4" s="70" t="s">
        <v>14</v>
      </c>
      <c r="Q4" s="70" t="s">
        <v>15</v>
      </c>
      <c r="R4" s="70" t="s">
        <v>16</v>
      </c>
      <c r="S4" s="70" t="s">
        <v>17</v>
      </c>
      <c r="T4" s="70" t="s">
        <v>18</v>
      </c>
      <c r="U4" s="70" t="s">
        <v>19</v>
      </c>
      <c r="V4" s="70" t="s">
        <v>20</v>
      </c>
      <c r="W4" s="70" t="s">
        <v>21</v>
      </c>
      <c r="X4" s="70" t="s">
        <v>22</v>
      </c>
      <c r="Y4" s="70" t="s">
        <v>23</v>
      </c>
      <c r="Z4" s="70" t="s">
        <v>301</v>
      </c>
      <c r="AA4" s="70" t="s">
        <v>24</v>
      </c>
      <c r="AB4" s="70" t="s">
        <v>25</v>
      </c>
      <c r="AC4" s="70" t="s">
        <v>26</v>
      </c>
    </row>
    <row r="5" spans="1:29" ht="24" x14ac:dyDescent="0.15">
      <c r="A5" s="28" t="s">
        <v>369</v>
      </c>
      <c r="B5" s="28" t="s">
        <v>374</v>
      </c>
      <c r="C5" s="28" t="s">
        <v>27</v>
      </c>
      <c r="D5" s="14" t="s">
        <v>215</v>
      </c>
      <c r="E5" s="20" t="s">
        <v>35</v>
      </c>
      <c r="F5" s="20" t="s">
        <v>216</v>
      </c>
      <c r="G5" s="14" t="s">
        <v>168</v>
      </c>
      <c r="H5" s="14" t="s">
        <v>32</v>
      </c>
      <c r="I5" s="15" t="s">
        <v>33</v>
      </c>
      <c r="J5" s="16">
        <v>66</v>
      </c>
      <c r="K5" s="16">
        <v>66</v>
      </c>
      <c r="L5" s="16">
        <v>581</v>
      </c>
      <c r="M5" s="16">
        <v>598</v>
      </c>
      <c r="N5" s="89">
        <v>0.6</v>
      </c>
      <c r="O5" s="89">
        <v>0.51</v>
      </c>
      <c r="P5" s="89">
        <f t="shared" ref="P5:P31" si="0">N5+O5</f>
        <v>1.1099999999999999</v>
      </c>
      <c r="Q5" s="90">
        <v>100</v>
      </c>
      <c r="R5" s="91">
        <v>90.071399999999997</v>
      </c>
      <c r="S5" s="90">
        <v>100</v>
      </c>
      <c r="T5" s="90">
        <v>100</v>
      </c>
      <c r="U5" s="90">
        <v>100</v>
      </c>
      <c r="V5" s="91">
        <f t="shared" ref="V5:V31" si="1">P5+Q5*0.1+R5*0.6+S5*0.1+T5*0.1+U5*0.1</f>
        <v>95.152839999999998</v>
      </c>
      <c r="W5" s="90">
        <v>4.01</v>
      </c>
      <c r="X5" s="16">
        <v>162</v>
      </c>
      <c r="Y5" s="23">
        <v>1</v>
      </c>
      <c r="Z5" s="24">
        <f t="shared" ref="Z5:Z31" si="2">Y5/X5*100</f>
        <v>0.61728395061728392</v>
      </c>
      <c r="AA5" s="22" t="s">
        <v>369</v>
      </c>
      <c r="AB5" s="22"/>
      <c r="AC5" s="28"/>
    </row>
    <row r="6" spans="1:29" ht="24" x14ac:dyDescent="0.15">
      <c r="A6" s="28" t="s">
        <v>370</v>
      </c>
      <c r="B6" s="28" t="s">
        <v>374</v>
      </c>
      <c r="C6" s="28" t="s">
        <v>27</v>
      </c>
      <c r="D6" s="14" t="s">
        <v>211</v>
      </c>
      <c r="E6" s="20" t="s">
        <v>29</v>
      </c>
      <c r="F6" s="20" t="s">
        <v>212</v>
      </c>
      <c r="G6" s="14" t="s">
        <v>168</v>
      </c>
      <c r="H6" s="14" t="s">
        <v>32</v>
      </c>
      <c r="I6" s="15" t="s">
        <v>43</v>
      </c>
      <c r="J6" s="16">
        <v>67</v>
      </c>
      <c r="K6" s="16">
        <v>67</v>
      </c>
      <c r="L6" s="16">
        <v>545</v>
      </c>
      <c r="M6" s="16">
        <v>449</v>
      </c>
      <c r="N6" s="89">
        <f t="shared" ref="N6:N25" si="3">0.3+(M6-425)/25*0.06</f>
        <v>0.35759999999999997</v>
      </c>
      <c r="O6" s="89">
        <v>0.72</v>
      </c>
      <c r="P6" s="89">
        <f t="shared" si="0"/>
        <v>1.0775999999999999</v>
      </c>
      <c r="Q6" s="90">
        <v>100</v>
      </c>
      <c r="R6" s="91">
        <v>89.29</v>
      </c>
      <c r="S6" s="90">
        <v>100</v>
      </c>
      <c r="T6" s="90">
        <v>100</v>
      </c>
      <c r="U6" s="90">
        <v>100</v>
      </c>
      <c r="V6" s="91">
        <f t="shared" si="1"/>
        <v>94.651600000000002</v>
      </c>
      <c r="W6" s="90">
        <v>3.93</v>
      </c>
      <c r="X6" s="16">
        <v>162</v>
      </c>
      <c r="Y6" s="23">
        <v>2</v>
      </c>
      <c r="Z6" s="24">
        <f t="shared" si="2"/>
        <v>1.2345679012345678</v>
      </c>
      <c r="AA6" s="22" t="s">
        <v>370</v>
      </c>
      <c r="AB6" s="22"/>
      <c r="AC6" s="28"/>
    </row>
    <row r="7" spans="1:29" ht="24" x14ac:dyDescent="0.15">
      <c r="A7" s="28" t="s">
        <v>371</v>
      </c>
      <c r="B7" s="28" t="s">
        <v>374</v>
      </c>
      <c r="C7" s="28" t="s">
        <v>27</v>
      </c>
      <c r="D7" s="14" t="s">
        <v>213</v>
      </c>
      <c r="E7" s="20" t="s">
        <v>35</v>
      </c>
      <c r="F7" s="20" t="s">
        <v>214</v>
      </c>
      <c r="G7" s="14" t="s">
        <v>168</v>
      </c>
      <c r="H7" s="14" t="s">
        <v>32</v>
      </c>
      <c r="I7" s="15" t="s">
        <v>33</v>
      </c>
      <c r="J7" s="16">
        <v>67</v>
      </c>
      <c r="K7" s="16">
        <v>67</v>
      </c>
      <c r="L7" s="16">
        <v>507</v>
      </c>
      <c r="M7" s="16">
        <v>484</v>
      </c>
      <c r="N7" s="89">
        <f t="shared" si="3"/>
        <v>0.44159999999999999</v>
      </c>
      <c r="O7" s="89">
        <v>0.13800000000000001</v>
      </c>
      <c r="P7" s="89">
        <f t="shared" si="0"/>
        <v>0.5796</v>
      </c>
      <c r="Q7" s="90">
        <v>100</v>
      </c>
      <c r="R7" s="91">
        <v>89.74</v>
      </c>
      <c r="S7" s="90">
        <v>100</v>
      </c>
      <c r="T7" s="90">
        <v>100</v>
      </c>
      <c r="U7" s="90">
        <v>100</v>
      </c>
      <c r="V7" s="91">
        <f t="shared" si="1"/>
        <v>94.423599999999993</v>
      </c>
      <c r="W7" s="90">
        <v>3.97</v>
      </c>
      <c r="X7" s="16">
        <v>162</v>
      </c>
      <c r="Y7" s="23">
        <v>3</v>
      </c>
      <c r="Z7" s="24">
        <f t="shared" si="2"/>
        <v>1.8518518518518516</v>
      </c>
      <c r="AA7" s="22" t="s">
        <v>371</v>
      </c>
      <c r="AB7" s="22"/>
      <c r="AC7" s="28"/>
    </row>
    <row r="8" spans="1:29" ht="24" x14ac:dyDescent="0.15">
      <c r="A8" s="28" t="s">
        <v>372</v>
      </c>
      <c r="B8" s="28" t="s">
        <v>374</v>
      </c>
      <c r="C8" s="28" t="s">
        <v>27</v>
      </c>
      <c r="D8" s="14" t="s">
        <v>189</v>
      </c>
      <c r="E8" s="20" t="s">
        <v>35</v>
      </c>
      <c r="F8" s="20" t="s">
        <v>190</v>
      </c>
      <c r="G8" s="14" t="s">
        <v>168</v>
      </c>
      <c r="H8" s="14" t="s">
        <v>32</v>
      </c>
      <c r="I8" s="15" t="s">
        <v>33</v>
      </c>
      <c r="J8" s="16">
        <v>67</v>
      </c>
      <c r="K8" s="16">
        <v>67</v>
      </c>
      <c r="L8" s="16">
        <v>483</v>
      </c>
      <c r="M8" s="16">
        <v>432</v>
      </c>
      <c r="N8" s="89">
        <f t="shared" si="3"/>
        <v>0.31679999999999997</v>
      </c>
      <c r="O8" s="89">
        <v>0.36</v>
      </c>
      <c r="P8" s="89">
        <f t="shared" si="0"/>
        <v>0.67679999999999996</v>
      </c>
      <c r="Q8" s="90">
        <v>100</v>
      </c>
      <c r="R8" s="91">
        <v>88.56</v>
      </c>
      <c r="S8" s="90">
        <v>100</v>
      </c>
      <c r="T8" s="90">
        <v>100</v>
      </c>
      <c r="U8" s="90">
        <v>100</v>
      </c>
      <c r="V8" s="91">
        <f t="shared" si="1"/>
        <v>93.81280000000001</v>
      </c>
      <c r="W8" s="90">
        <v>3.86</v>
      </c>
      <c r="X8" s="16">
        <v>162</v>
      </c>
      <c r="Y8" s="23">
        <v>4</v>
      </c>
      <c r="Z8" s="24">
        <f t="shared" si="2"/>
        <v>2.4691358024691357</v>
      </c>
      <c r="AA8" s="22" t="s">
        <v>318</v>
      </c>
      <c r="AB8" s="22"/>
      <c r="AC8" s="28"/>
    </row>
    <row r="9" spans="1:29" s="65" customFormat="1" ht="24" x14ac:dyDescent="0.15">
      <c r="A9" s="59" t="s">
        <v>373</v>
      </c>
      <c r="B9" s="28" t="s">
        <v>374</v>
      </c>
      <c r="C9" s="59" t="s">
        <v>27</v>
      </c>
      <c r="D9" s="59" t="s">
        <v>183</v>
      </c>
      <c r="E9" s="60" t="s">
        <v>29</v>
      </c>
      <c r="F9" s="60" t="s">
        <v>184</v>
      </c>
      <c r="G9" s="59" t="s">
        <v>168</v>
      </c>
      <c r="H9" s="59" t="s">
        <v>32</v>
      </c>
      <c r="I9" s="61" t="s">
        <v>96</v>
      </c>
      <c r="J9" s="92">
        <v>67</v>
      </c>
      <c r="K9" s="92">
        <v>67</v>
      </c>
      <c r="L9" s="92">
        <v>484</v>
      </c>
      <c r="M9" s="92">
        <v>511</v>
      </c>
      <c r="N9" s="93">
        <f t="shared" si="3"/>
        <v>0.50639999999999996</v>
      </c>
      <c r="O9" s="93">
        <v>0</v>
      </c>
      <c r="P9" s="93">
        <f t="shared" si="0"/>
        <v>0.50639999999999996</v>
      </c>
      <c r="Q9" s="94">
        <v>100</v>
      </c>
      <c r="R9" s="95">
        <v>88.8</v>
      </c>
      <c r="S9" s="94">
        <v>100</v>
      </c>
      <c r="T9" s="94">
        <v>100</v>
      </c>
      <c r="U9" s="94">
        <v>100</v>
      </c>
      <c r="V9" s="95">
        <f t="shared" si="1"/>
        <v>93.786399999999986</v>
      </c>
      <c r="W9" s="94">
        <v>3.88</v>
      </c>
      <c r="X9" s="92">
        <v>162</v>
      </c>
      <c r="Y9" s="62">
        <v>5</v>
      </c>
      <c r="Z9" s="63">
        <f t="shared" si="2"/>
        <v>3.0864197530864197</v>
      </c>
      <c r="AA9" s="22" t="s">
        <v>319</v>
      </c>
      <c r="AB9" s="59"/>
      <c r="AC9" s="59"/>
    </row>
    <row r="10" spans="1:29" ht="24" x14ac:dyDescent="0.15">
      <c r="A10" s="28" t="s">
        <v>320</v>
      </c>
      <c r="B10" s="28" t="s">
        <v>374</v>
      </c>
      <c r="C10" s="28" t="s">
        <v>27</v>
      </c>
      <c r="D10" s="14" t="s">
        <v>217</v>
      </c>
      <c r="E10" s="20" t="s">
        <v>35</v>
      </c>
      <c r="F10" s="20" t="s">
        <v>218</v>
      </c>
      <c r="G10" s="14" t="s">
        <v>168</v>
      </c>
      <c r="H10" s="14" t="s">
        <v>32</v>
      </c>
      <c r="I10" s="15" t="s">
        <v>33</v>
      </c>
      <c r="J10" s="16">
        <v>68</v>
      </c>
      <c r="K10" s="16">
        <v>68</v>
      </c>
      <c r="L10" s="16">
        <v>463</v>
      </c>
      <c r="M10" s="16">
        <v>437</v>
      </c>
      <c r="N10" s="89">
        <f t="shared" si="3"/>
        <v>0.32879999999999998</v>
      </c>
      <c r="O10" s="89">
        <v>0.14399999999999999</v>
      </c>
      <c r="P10" s="89">
        <f t="shared" si="0"/>
        <v>0.4728</v>
      </c>
      <c r="Q10" s="90">
        <v>100</v>
      </c>
      <c r="R10" s="91">
        <v>88.83</v>
      </c>
      <c r="S10" s="90">
        <v>100</v>
      </c>
      <c r="T10" s="90">
        <v>100</v>
      </c>
      <c r="U10" s="90">
        <v>100</v>
      </c>
      <c r="V10" s="91">
        <f t="shared" si="1"/>
        <v>93.770799999999994</v>
      </c>
      <c r="W10" s="90">
        <v>3.88</v>
      </c>
      <c r="X10" s="16">
        <v>162</v>
      </c>
      <c r="Y10" s="23">
        <v>6</v>
      </c>
      <c r="Z10" s="24">
        <f t="shared" si="2"/>
        <v>3.7037037037037033</v>
      </c>
      <c r="AA10" s="22" t="s">
        <v>320</v>
      </c>
      <c r="AB10" s="22"/>
      <c r="AC10" s="28"/>
    </row>
    <row r="11" spans="1:29" ht="24" x14ac:dyDescent="0.15">
      <c r="A11" s="28" t="s">
        <v>321</v>
      </c>
      <c r="B11" s="28" t="s">
        <v>374</v>
      </c>
      <c r="C11" s="28" t="s">
        <v>27</v>
      </c>
      <c r="D11" s="14" t="s">
        <v>185</v>
      </c>
      <c r="E11" s="20" t="s">
        <v>29</v>
      </c>
      <c r="F11" s="20" t="s">
        <v>186</v>
      </c>
      <c r="G11" s="14" t="s">
        <v>168</v>
      </c>
      <c r="H11" s="14" t="s">
        <v>32</v>
      </c>
      <c r="I11" s="15" t="s">
        <v>50</v>
      </c>
      <c r="J11" s="16">
        <v>67</v>
      </c>
      <c r="K11" s="16">
        <v>67</v>
      </c>
      <c r="L11" s="16">
        <v>491</v>
      </c>
      <c r="M11" s="16">
        <v>455</v>
      </c>
      <c r="N11" s="89">
        <f t="shared" si="3"/>
        <v>0.372</v>
      </c>
      <c r="O11" s="89">
        <v>0.312</v>
      </c>
      <c r="P11" s="89">
        <f t="shared" si="0"/>
        <v>0.68399999999999994</v>
      </c>
      <c r="Q11" s="90">
        <v>100</v>
      </c>
      <c r="R11" s="91">
        <v>88.279200000000003</v>
      </c>
      <c r="S11" s="90">
        <v>100</v>
      </c>
      <c r="T11" s="90">
        <v>100</v>
      </c>
      <c r="U11" s="90">
        <v>100</v>
      </c>
      <c r="V11" s="91">
        <f t="shared" si="1"/>
        <v>93.651520000000005</v>
      </c>
      <c r="W11" s="90">
        <v>3.83</v>
      </c>
      <c r="X11" s="16">
        <v>162</v>
      </c>
      <c r="Y11" s="23">
        <v>7</v>
      </c>
      <c r="Z11" s="24">
        <f t="shared" si="2"/>
        <v>4.3209876543209873</v>
      </c>
      <c r="AA11" s="22" t="s">
        <v>321</v>
      </c>
      <c r="AB11" s="22"/>
      <c r="AC11" s="28"/>
    </row>
    <row r="12" spans="1:29" ht="24" x14ac:dyDescent="0.15">
      <c r="A12" s="28" t="s">
        <v>322</v>
      </c>
      <c r="B12" s="28" t="s">
        <v>374</v>
      </c>
      <c r="C12" s="28" t="s">
        <v>27</v>
      </c>
      <c r="D12" s="14" t="s">
        <v>193</v>
      </c>
      <c r="E12" s="20" t="s">
        <v>35</v>
      </c>
      <c r="F12" s="20" t="s">
        <v>194</v>
      </c>
      <c r="G12" s="14" t="s">
        <v>168</v>
      </c>
      <c r="H12" s="14" t="s">
        <v>32</v>
      </c>
      <c r="I12" s="15" t="s">
        <v>33</v>
      </c>
      <c r="J12" s="16">
        <v>67</v>
      </c>
      <c r="K12" s="16">
        <v>67</v>
      </c>
      <c r="L12" s="16">
        <v>490</v>
      </c>
      <c r="M12" s="16">
        <v>439</v>
      </c>
      <c r="N12" s="89">
        <f t="shared" si="3"/>
        <v>0.33360000000000001</v>
      </c>
      <c r="O12" s="89">
        <v>0.6</v>
      </c>
      <c r="P12" s="89">
        <f t="shared" si="0"/>
        <v>0.93359999999999999</v>
      </c>
      <c r="Q12" s="90">
        <v>100</v>
      </c>
      <c r="R12" s="91">
        <v>87.86</v>
      </c>
      <c r="S12" s="90">
        <v>100</v>
      </c>
      <c r="T12" s="90">
        <v>100</v>
      </c>
      <c r="U12" s="90">
        <v>100</v>
      </c>
      <c r="V12" s="91">
        <f t="shared" si="1"/>
        <v>93.649599999999992</v>
      </c>
      <c r="W12" s="90">
        <v>3.79</v>
      </c>
      <c r="X12" s="16">
        <v>162</v>
      </c>
      <c r="Y12" s="23">
        <v>8</v>
      </c>
      <c r="Z12" s="24">
        <f t="shared" si="2"/>
        <v>4.9382716049382713</v>
      </c>
      <c r="AA12" s="22" t="s">
        <v>322</v>
      </c>
      <c r="AB12" s="14"/>
      <c r="AC12" s="28"/>
    </row>
    <row r="13" spans="1:29" ht="24" x14ac:dyDescent="0.15">
      <c r="A13" s="28" t="s">
        <v>323</v>
      </c>
      <c r="B13" s="28" t="s">
        <v>374</v>
      </c>
      <c r="C13" s="28" t="s">
        <v>27</v>
      </c>
      <c r="D13" s="14" t="s">
        <v>171</v>
      </c>
      <c r="E13" s="20" t="s">
        <v>29</v>
      </c>
      <c r="F13" s="20" t="s">
        <v>172</v>
      </c>
      <c r="G13" s="14" t="s">
        <v>168</v>
      </c>
      <c r="H13" s="14" t="s">
        <v>32</v>
      </c>
      <c r="I13" s="15" t="s">
        <v>33</v>
      </c>
      <c r="J13" s="16">
        <v>69</v>
      </c>
      <c r="K13" s="16">
        <v>69</v>
      </c>
      <c r="L13" s="16">
        <v>466</v>
      </c>
      <c r="M13" s="16">
        <v>443</v>
      </c>
      <c r="N13" s="89">
        <f t="shared" si="3"/>
        <v>0.34320000000000001</v>
      </c>
      <c r="O13" s="89">
        <v>0.03</v>
      </c>
      <c r="P13" s="89">
        <f t="shared" si="0"/>
        <v>0.37319999999999998</v>
      </c>
      <c r="Q13" s="90">
        <v>100</v>
      </c>
      <c r="R13" s="91">
        <v>88.649600000000007</v>
      </c>
      <c r="S13" s="90">
        <v>100</v>
      </c>
      <c r="T13" s="90">
        <v>100</v>
      </c>
      <c r="U13" s="90">
        <v>100</v>
      </c>
      <c r="V13" s="91">
        <f t="shared" si="1"/>
        <v>93.562960000000004</v>
      </c>
      <c r="W13" s="90">
        <v>3.86</v>
      </c>
      <c r="X13" s="16">
        <v>162</v>
      </c>
      <c r="Y13" s="23">
        <v>9</v>
      </c>
      <c r="Z13" s="24">
        <f t="shared" si="2"/>
        <v>5.5555555555555554</v>
      </c>
      <c r="AA13" s="22" t="s">
        <v>323</v>
      </c>
      <c r="AB13" s="14"/>
      <c r="AC13" s="14"/>
    </row>
    <row r="14" spans="1:29" ht="24" x14ac:dyDescent="0.15">
      <c r="A14" s="59" t="s">
        <v>266</v>
      </c>
      <c r="B14" s="28" t="s">
        <v>374</v>
      </c>
      <c r="C14" s="28" t="s">
        <v>27</v>
      </c>
      <c r="D14" s="14" t="s">
        <v>169</v>
      </c>
      <c r="E14" s="20" t="s">
        <v>29</v>
      </c>
      <c r="F14" s="20" t="s">
        <v>170</v>
      </c>
      <c r="G14" s="14" t="s">
        <v>168</v>
      </c>
      <c r="H14" s="14" t="s">
        <v>32</v>
      </c>
      <c r="I14" s="15" t="s">
        <v>43</v>
      </c>
      <c r="J14" s="16">
        <v>65</v>
      </c>
      <c r="K14" s="16">
        <v>65</v>
      </c>
      <c r="L14" s="16">
        <v>509</v>
      </c>
      <c r="M14" s="16">
        <v>455</v>
      </c>
      <c r="N14" s="89">
        <f t="shared" si="3"/>
        <v>0.372</v>
      </c>
      <c r="O14" s="89">
        <v>0.36</v>
      </c>
      <c r="P14" s="89">
        <f t="shared" si="0"/>
        <v>0.73199999999999998</v>
      </c>
      <c r="Q14" s="90">
        <v>100</v>
      </c>
      <c r="R14" s="91">
        <v>87.7346</v>
      </c>
      <c r="S14" s="90">
        <v>100</v>
      </c>
      <c r="T14" s="90">
        <v>100</v>
      </c>
      <c r="U14" s="90">
        <v>100</v>
      </c>
      <c r="V14" s="91">
        <f t="shared" si="1"/>
        <v>93.37276</v>
      </c>
      <c r="W14" s="90">
        <v>3.77</v>
      </c>
      <c r="X14" s="16">
        <v>162</v>
      </c>
      <c r="Y14" s="23">
        <v>10</v>
      </c>
      <c r="Z14" s="24">
        <f t="shared" si="2"/>
        <v>6.1728395061728394</v>
      </c>
      <c r="AA14" s="22" t="s">
        <v>266</v>
      </c>
      <c r="AB14" s="14"/>
      <c r="AC14" s="28"/>
    </row>
    <row r="15" spans="1:29" ht="24" x14ac:dyDescent="0.15">
      <c r="A15" s="28" t="s">
        <v>283</v>
      </c>
      <c r="B15" s="28" t="s">
        <v>374</v>
      </c>
      <c r="C15" s="28" t="s">
        <v>27</v>
      </c>
      <c r="D15" s="14" t="s">
        <v>173</v>
      </c>
      <c r="E15" s="20" t="s">
        <v>29</v>
      </c>
      <c r="F15" s="20" t="s">
        <v>174</v>
      </c>
      <c r="G15" s="14" t="s">
        <v>168</v>
      </c>
      <c r="H15" s="14" t="s">
        <v>32</v>
      </c>
      <c r="I15" s="15" t="s">
        <v>50</v>
      </c>
      <c r="J15" s="16">
        <v>67</v>
      </c>
      <c r="K15" s="16">
        <v>67</v>
      </c>
      <c r="L15" s="16">
        <v>500</v>
      </c>
      <c r="M15" s="16">
        <v>482</v>
      </c>
      <c r="N15" s="89">
        <f t="shared" si="3"/>
        <v>0.43679999999999997</v>
      </c>
      <c r="O15" s="89">
        <v>0.84</v>
      </c>
      <c r="P15" s="89">
        <f t="shared" si="0"/>
        <v>1.2767999999999999</v>
      </c>
      <c r="Q15" s="90">
        <v>100</v>
      </c>
      <c r="R15" s="91">
        <v>86.639099999999999</v>
      </c>
      <c r="S15" s="90">
        <v>100</v>
      </c>
      <c r="T15" s="90">
        <v>100</v>
      </c>
      <c r="U15" s="90">
        <v>100</v>
      </c>
      <c r="V15" s="91">
        <f t="shared" si="1"/>
        <v>93.260260000000002</v>
      </c>
      <c r="W15" s="90">
        <v>3.66</v>
      </c>
      <c r="X15" s="16">
        <v>162</v>
      </c>
      <c r="Y15" s="23">
        <v>11</v>
      </c>
      <c r="Z15" s="24">
        <f t="shared" si="2"/>
        <v>6.7901234567901234</v>
      </c>
      <c r="AA15" s="22" t="s">
        <v>283</v>
      </c>
      <c r="AB15" s="14"/>
      <c r="AC15" s="14"/>
    </row>
    <row r="16" spans="1:29" ht="24" x14ac:dyDescent="0.15">
      <c r="A16" s="28" t="s">
        <v>324</v>
      </c>
      <c r="B16" s="28" t="s">
        <v>374</v>
      </c>
      <c r="C16" s="28" t="s">
        <v>27</v>
      </c>
      <c r="D16" s="14" t="s">
        <v>203</v>
      </c>
      <c r="E16" s="20" t="s">
        <v>29</v>
      </c>
      <c r="F16" s="20" t="s">
        <v>204</v>
      </c>
      <c r="G16" s="14" t="s">
        <v>168</v>
      </c>
      <c r="H16" s="14" t="s">
        <v>32</v>
      </c>
      <c r="I16" s="15" t="s">
        <v>50</v>
      </c>
      <c r="J16" s="16">
        <v>67</v>
      </c>
      <c r="K16" s="16">
        <v>67</v>
      </c>
      <c r="L16" s="16">
        <v>560</v>
      </c>
      <c r="M16" s="16">
        <v>462</v>
      </c>
      <c r="N16" s="89">
        <f t="shared" si="3"/>
        <v>0.38879999999999998</v>
      </c>
      <c r="O16" s="89">
        <v>0.06</v>
      </c>
      <c r="P16" s="89">
        <f t="shared" si="0"/>
        <v>0.44879999999999998</v>
      </c>
      <c r="Q16" s="90">
        <v>100</v>
      </c>
      <c r="R16" s="91">
        <v>87.28</v>
      </c>
      <c r="S16" s="90">
        <v>100</v>
      </c>
      <c r="T16" s="90">
        <v>100</v>
      </c>
      <c r="U16" s="90">
        <v>100</v>
      </c>
      <c r="V16" s="91">
        <f t="shared" si="1"/>
        <v>92.816800000000001</v>
      </c>
      <c r="W16" s="90">
        <v>3.73</v>
      </c>
      <c r="X16" s="16">
        <v>162</v>
      </c>
      <c r="Y16" s="23">
        <v>12</v>
      </c>
      <c r="Z16" s="24">
        <f t="shared" si="2"/>
        <v>7.4074074074074066</v>
      </c>
      <c r="AA16" s="22" t="s">
        <v>324</v>
      </c>
      <c r="AB16" s="22"/>
      <c r="AC16" s="28"/>
    </row>
    <row r="17" spans="1:29" ht="24" x14ac:dyDescent="0.15">
      <c r="A17" s="28" t="s">
        <v>325</v>
      </c>
      <c r="B17" s="28" t="s">
        <v>374</v>
      </c>
      <c r="C17" s="28" t="s">
        <v>27</v>
      </c>
      <c r="D17" s="14" t="s">
        <v>179</v>
      </c>
      <c r="E17" s="20" t="s">
        <v>29</v>
      </c>
      <c r="F17" s="20" t="s">
        <v>180</v>
      </c>
      <c r="G17" s="14" t="s">
        <v>168</v>
      </c>
      <c r="H17" s="14" t="s">
        <v>32</v>
      </c>
      <c r="I17" s="15" t="s">
        <v>33</v>
      </c>
      <c r="J17" s="16">
        <v>67</v>
      </c>
      <c r="K17" s="16">
        <v>67</v>
      </c>
      <c r="L17" s="16">
        <v>502</v>
      </c>
      <c r="M17" s="16">
        <v>467</v>
      </c>
      <c r="N17" s="89">
        <f t="shared" si="3"/>
        <v>0.40079999999999999</v>
      </c>
      <c r="O17" s="89">
        <v>0</v>
      </c>
      <c r="P17" s="89">
        <f t="shared" si="0"/>
        <v>0.40079999999999999</v>
      </c>
      <c r="Q17" s="90">
        <v>100</v>
      </c>
      <c r="R17" s="91">
        <v>87.342100000000002</v>
      </c>
      <c r="S17" s="90">
        <v>100</v>
      </c>
      <c r="T17" s="90">
        <v>100</v>
      </c>
      <c r="U17" s="90">
        <v>100</v>
      </c>
      <c r="V17" s="91">
        <f t="shared" si="1"/>
        <v>92.806060000000002</v>
      </c>
      <c r="W17" s="90">
        <v>3.73</v>
      </c>
      <c r="X17" s="16">
        <v>162</v>
      </c>
      <c r="Y17" s="23">
        <v>13</v>
      </c>
      <c r="Z17" s="24">
        <f t="shared" si="2"/>
        <v>8.0246913580246915</v>
      </c>
      <c r="AA17" s="22" t="s">
        <v>325</v>
      </c>
      <c r="AB17" s="14"/>
      <c r="AC17" s="28"/>
    </row>
    <row r="18" spans="1:29" ht="24" x14ac:dyDescent="0.15">
      <c r="A18" s="28" t="s">
        <v>326</v>
      </c>
      <c r="B18" s="28" t="s">
        <v>374</v>
      </c>
      <c r="C18" s="28" t="s">
        <v>27</v>
      </c>
      <c r="D18" s="14" t="s">
        <v>175</v>
      </c>
      <c r="E18" s="20" t="s">
        <v>29</v>
      </c>
      <c r="F18" s="20" t="s">
        <v>176</v>
      </c>
      <c r="G18" s="14" t="s">
        <v>168</v>
      </c>
      <c r="H18" s="14" t="s">
        <v>32</v>
      </c>
      <c r="I18" s="15" t="s">
        <v>43</v>
      </c>
      <c r="J18" s="16">
        <v>67</v>
      </c>
      <c r="K18" s="16">
        <v>67</v>
      </c>
      <c r="L18" s="16">
        <v>518</v>
      </c>
      <c r="M18" s="16">
        <v>513</v>
      </c>
      <c r="N18" s="89">
        <f t="shared" si="3"/>
        <v>0.51119999999999999</v>
      </c>
      <c r="O18" s="89">
        <v>1.08</v>
      </c>
      <c r="P18" s="89">
        <f t="shared" si="0"/>
        <v>1.5912000000000002</v>
      </c>
      <c r="Q18" s="90">
        <v>100</v>
      </c>
      <c r="R18" s="91">
        <v>85.1434</v>
      </c>
      <c r="S18" s="90">
        <v>100</v>
      </c>
      <c r="T18" s="90">
        <v>100</v>
      </c>
      <c r="U18" s="90">
        <v>100</v>
      </c>
      <c r="V18" s="91">
        <f t="shared" si="1"/>
        <v>92.677239999999998</v>
      </c>
      <c r="W18" s="90">
        <v>3.51</v>
      </c>
      <c r="X18" s="16">
        <v>162</v>
      </c>
      <c r="Y18" s="23">
        <v>14</v>
      </c>
      <c r="Z18" s="24">
        <f t="shared" si="2"/>
        <v>8.6419753086419746</v>
      </c>
      <c r="AA18" s="22" t="s">
        <v>326</v>
      </c>
      <c r="AB18" s="14"/>
      <c r="AC18" s="14"/>
    </row>
    <row r="19" spans="1:29" ht="24" x14ac:dyDescent="0.15">
      <c r="A19" s="59" t="s">
        <v>327</v>
      </c>
      <c r="B19" s="28" t="s">
        <v>374</v>
      </c>
      <c r="C19" s="28" t="s">
        <v>27</v>
      </c>
      <c r="D19" s="14" t="s">
        <v>181</v>
      </c>
      <c r="E19" s="20" t="s">
        <v>35</v>
      </c>
      <c r="F19" s="20" t="s">
        <v>182</v>
      </c>
      <c r="G19" s="14" t="s">
        <v>168</v>
      </c>
      <c r="H19" s="14" t="s">
        <v>32</v>
      </c>
      <c r="I19" s="15" t="s">
        <v>43</v>
      </c>
      <c r="J19" s="16">
        <v>67</v>
      </c>
      <c r="K19" s="16">
        <v>67</v>
      </c>
      <c r="L19" s="16">
        <v>557</v>
      </c>
      <c r="M19" s="16">
        <v>525</v>
      </c>
      <c r="N19" s="89">
        <f t="shared" si="3"/>
        <v>0.54</v>
      </c>
      <c r="O19" s="89">
        <v>0.41399999999999998</v>
      </c>
      <c r="P19" s="89">
        <f t="shared" si="0"/>
        <v>0.95399999999999996</v>
      </c>
      <c r="Q19" s="90">
        <v>100</v>
      </c>
      <c r="R19" s="91">
        <v>85.54</v>
      </c>
      <c r="S19" s="90">
        <v>100</v>
      </c>
      <c r="T19" s="90">
        <v>100</v>
      </c>
      <c r="U19" s="90">
        <v>100</v>
      </c>
      <c r="V19" s="91">
        <f t="shared" si="1"/>
        <v>92.278000000000006</v>
      </c>
      <c r="W19" s="90">
        <v>3.55</v>
      </c>
      <c r="X19" s="16">
        <v>162</v>
      </c>
      <c r="Y19" s="23">
        <v>15</v>
      </c>
      <c r="Z19" s="24">
        <f t="shared" si="2"/>
        <v>9.2592592592592595</v>
      </c>
      <c r="AA19" s="22" t="s">
        <v>327</v>
      </c>
      <c r="AB19" s="14"/>
      <c r="AC19" s="28"/>
    </row>
    <row r="20" spans="1:29" ht="24" x14ac:dyDescent="0.15">
      <c r="A20" s="28" t="s">
        <v>328</v>
      </c>
      <c r="B20" s="28" t="s">
        <v>374</v>
      </c>
      <c r="C20" s="28" t="s">
        <v>27</v>
      </c>
      <c r="D20" s="14" t="s">
        <v>177</v>
      </c>
      <c r="E20" s="20" t="s">
        <v>29</v>
      </c>
      <c r="F20" s="20" t="s">
        <v>178</v>
      </c>
      <c r="G20" s="14" t="s">
        <v>168</v>
      </c>
      <c r="H20" s="14" t="s">
        <v>32</v>
      </c>
      <c r="I20" s="15" t="s">
        <v>43</v>
      </c>
      <c r="J20" s="16">
        <v>67</v>
      </c>
      <c r="K20" s="16">
        <v>67</v>
      </c>
      <c r="L20" s="16">
        <v>502</v>
      </c>
      <c r="M20" s="16">
        <v>501</v>
      </c>
      <c r="N20" s="89">
        <f t="shared" si="3"/>
        <v>0.4824</v>
      </c>
      <c r="O20" s="89">
        <v>0</v>
      </c>
      <c r="P20" s="89">
        <f t="shared" si="0"/>
        <v>0.4824</v>
      </c>
      <c r="Q20" s="90">
        <v>100</v>
      </c>
      <c r="R20" s="91">
        <v>86.239699999999999</v>
      </c>
      <c r="S20" s="90">
        <v>100</v>
      </c>
      <c r="T20" s="90">
        <v>100</v>
      </c>
      <c r="U20" s="90">
        <v>100</v>
      </c>
      <c r="V20" s="91">
        <f t="shared" si="1"/>
        <v>92.226219999999998</v>
      </c>
      <c r="W20" s="74">
        <v>3.62</v>
      </c>
      <c r="X20" s="16">
        <v>162</v>
      </c>
      <c r="Y20" s="23">
        <v>16</v>
      </c>
      <c r="Z20" s="24">
        <f t="shared" si="2"/>
        <v>9.8765432098765427</v>
      </c>
      <c r="AA20" s="22" t="s">
        <v>328</v>
      </c>
      <c r="AB20" s="14"/>
      <c r="AC20" s="28"/>
    </row>
    <row r="21" spans="1:29" ht="24" x14ac:dyDescent="0.15">
      <c r="A21" s="28" t="s">
        <v>329</v>
      </c>
      <c r="B21" s="28" t="s">
        <v>374</v>
      </c>
      <c r="C21" s="28" t="s">
        <v>27</v>
      </c>
      <c r="D21" s="14" t="s">
        <v>205</v>
      </c>
      <c r="E21" s="20" t="s">
        <v>35</v>
      </c>
      <c r="F21" s="20" t="s">
        <v>206</v>
      </c>
      <c r="G21" s="14" t="s">
        <v>168</v>
      </c>
      <c r="H21" s="14" t="s">
        <v>32</v>
      </c>
      <c r="I21" s="15" t="s">
        <v>33</v>
      </c>
      <c r="J21" s="16">
        <v>66</v>
      </c>
      <c r="K21" s="16">
        <v>66</v>
      </c>
      <c r="L21" s="16">
        <v>558</v>
      </c>
      <c r="M21" s="16">
        <v>480</v>
      </c>
      <c r="N21" s="89">
        <f t="shared" si="3"/>
        <v>0.432</v>
      </c>
      <c r="O21" s="89">
        <v>0.05</v>
      </c>
      <c r="P21" s="89">
        <f t="shared" si="0"/>
        <v>0.48199999999999998</v>
      </c>
      <c r="Q21" s="90">
        <v>100</v>
      </c>
      <c r="R21" s="91">
        <v>85.92</v>
      </c>
      <c r="S21" s="90">
        <v>100</v>
      </c>
      <c r="T21" s="90">
        <v>100</v>
      </c>
      <c r="U21" s="90">
        <v>100</v>
      </c>
      <c r="V21" s="91">
        <f t="shared" si="1"/>
        <v>92.033999999999992</v>
      </c>
      <c r="W21" s="90">
        <v>3.59</v>
      </c>
      <c r="X21" s="16">
        <v>162</v>
      </c>
      <c r="Y21" s="23">
        <v>17</v>
      </c>
      <c r="Z21" s="24">
        <f t="shared" si="2"/>
        <v>10.493827160493826</v>
      </c>
      <c r="AA21" s="22" t="s">
        <v>329</v>
      </c>
      <c r="AB21" s="22"/>
      <c r="AC21" s="28"/>
    </row>
    <row r="22" spans="1:29" ht="24" x14ac:dyDescent="0.15">
      <c r="A22" s="28" t="s">
        <v>330</v>
      </c>
      <c r="B22" s="28" t="s">
        <v>374</v>
      </c>
      <c r="C22" s="28" t="s">
        <v>27</v>
      </c>
      <c r="D22" s="14" t="s">
        <v>197</v>
      </c>
      <c r="E22" s="20" t="s">
        <v>29</v>
      </c>
      <c r="F22" s="20" t="s">
        <v>198</v>
      </c>
      <c r="G22" s="14" t="s">
        <v>168</v>
      </c>
      <c r="H22" s="14" t="s">
        <v>32</v>
      </c>
      <c r="I22" s="15" t="s">
        <v>43</v>
      </c>
      <c r="J22" s="16">
        <v>69</v>
      </c>
      <c r="K22" s="16">
        <v>69</v>
      </c>
      <c r="L22" s="16">
        <v>473</v>
      </c>
      <c r="M22" s="16">
        <v>428</v>
      </c>
      <c r="N22" s="89">
        <f t="shared" si="3"/>
        <v>0.30719999999999997</v>
      </c>
      <c r="O22" s="89">
        <v>0.84</v>
      </c>
      <c r="P22" s="89">
        <f t="shared" si="0"/>
        <v>1.1472</v>
      </c>
      <c r="Q22" s="90">
        <v>100</v>
      </c>
      <c r="R22" s="91">
        <v>84.63</v>
      </c>
      <c r="S22" s="90">
        <v>100</v>
      </c>
      <c r="T22" s="90">
        <v>100</v>
      </c>
      <c r="U22" s="90">
        <v>100</v>
      </c>
      <c r="V22" s="91">
        <f t="shared" si="1"/>
        <v>91.92519999999999</v>
      </c>
      <c r="W22" s="90">
        <v>3.46</v>
      </c>
      <c r="X22" s="16">
        <v>162</v>
      </c>
      <c r="Y22" s="23">
        <v>18</v>
      </c>
      <c r="Z22" s="24">
        <f t="shared" si="2"/>
        <v>11.111111111111111</v>
      </c>
      <c r="AA22" s="22" t="s">
        <v>330</v>
      </c>
      <c r="AB22" s="22"/>
      <c r="AC22" s="28"/>
    </row>
    <row r="23" spans="1:29" ht="24" x14ac:dyDescent="0.15">
      <c r="A23" s="28" t="s">
        <v>331</v>
      </c>
      <c r="B23" s="28" t="s">
        <v>374</v>
      </c>
      <c r="C23" s="28" t="s">
        <v>27</v>
      </c>
      <c r="D23" s="14" t="s">
        <v>187</v>
      </c>
      <c r="E23" s="20" t="s">
        <v>35</v>
      </c>
      <c r="F23" s="20" t="s">
        <v>188</v>
      </c>
      <c r="G23" s="14" t="s">
        <v>168</v>
      </c>
      <c r="H23" s="14" t="s">
        <v>32</v>
      </c>
      <c r="I23" s="15" t="s">
        <v>33</v>
      </c>
      <c r="J23" s="16">
        <v>66</v>
      </c>
      <c r="K23" s="16">
        <v>66</v>
      </c>
      <c r="L23" s="16">
        <v>587</v>
      </c>
      <c r="M23" s="16">
        <v>495</v>
      </c>
      <c r="N23" s="89">
        <f t="shared" si="3"/>
        <v>0.46799999999999997</v>
      </c>
      <c r="O23" s="89">
        <v>0.24</v>
      </c>
      <c r="P23" s="89">
        <f t="shared" si="0"/>
        <v>0.70799999999999996</v>
      </c>
      <c r="Q23" s="90">
        <v>100</v>
      </c>
      <c r="R23" s="91">
        <v>85.2</v>
      </c>
      <c r="S23" s="90">
        <v>100</v>
      </c>
      <c r="T23" s="90">
        <v>100</v>
      </c>
      <c r="U23" s="90">
        <v>100</v>
      </c>
      <c r="V23" s="91">
        <f t="shared" si="1"/>
        <v>91.828000000000003</v>
      </c>
      <c r="W23" s="90">
        <v>3.52</v>
      </c>
      <c r="X23" s="16">
        <v>162</v>
      </c>
      <c r="Y23" s="23">
        <v>19</v>
      </c>
      <c r="Z23" s="24">
        <f t="shared" si="2"/>
        <v>11.728395061728394</v>
      </c>
      <c r="AA23" s="22" t="s">
        <v>331</v>
      </c>
      <c r="AB23" s="22"/>
      <c r="AC23" s="28"/>
    </row>
    <row r="24" spans="1:29" s="65" customFormat="1" ht="24" x14ac:dyDescent="0.15">
      <c r="A24" s="59" t="s">
        <v>332</v>
      </c>
      <c r="B24" s="28" t="s">
        <v>374</v>
      </c>
      <c r="C24" s="59" t="s">
        <v>27</v>
      </c>
      <c r="D24" s="59" t="s">
        <v>207</v>
      </c>
      <c r="E24" s="60" t="s">
        <v>29</v>
      </c>
      <c r="F24" s="60" t="s">
        <v>208</v>
      </c>
      <c r="G24" s="59" t="s">
        <v>168</v>
      </c>
      <c r="H24" s="59" t="s">
        <v>32</v>
      </c>
      <c r="I24" s="61" t="s">
        <v>43</v>
      </c>
      <c r="J24" s="92">
        <v>67</v>
      </c>
      <c r="K24" s="92">
        <v>67</v>
      </c>
      <c r="L24" s="92">
        <v>515</v>
      </c>
      <c r="M24" s="92">
        <v>501</v>
      </c>
      <c r="N24" s="93">
        <f t="shared" si="3"/>
        <v>0.4824</v>
      </c>
      <c r="O24" s="93">
        <v>0</v>
      </c>
      <c r="P24" s="93">
        <f t="shared" si="0"/>
        <v>0.4824</v>
      </c>
      <c r="Q24" s="94">
        <v>100</v>
      </c>
      <c r="R24" s="95">
        <v>84.996200000000002</v>
      </c>
      <c r="S24" s="94">
        <v>100</v>
      </c>
      <c r="T24" s="94">
        <v>100</v>
      </c>
      <c r="U24" s="94">
        <v>100</v>
      </c>
      <c r="V24" s="95">
        <f t="shared" si="1"/>
        <v>91.480119999999999</v>
      </c>
      <c r="W24" s="94">
        <v>3.5</v>
      </c>
      <c r="X24" s="92">
        <v>162</v>
      </c>
      <c r="Y24" s="62">
        <v>20</v>
      </c>
      <c r="Z24" s="63">
        <f t="shared" si="2"/>
        <v>12.345679012345679</v>
      </c>
      <c r="AA24" s="22" t="s">
        <v>332</v>
      </c>
      <c r="AB24" s="64"/>
      <c r="AC24" s="59"/>
    </row>
    <row r="25" spans="1:29" ht="24" x14ac:dyDescent="0.15">
      <c r="A25" s="28" t="s">
        <v>333</v>
      </c>
      <c r="B25" s="28" t="s">
        <v>374</v>
      </c>
      <c r="C25" s="28" t="s">
        <v>27</v>
      </c>
      <c r="D25" s="14" t="s">
        <v>166</v>
      </c>
      <c r="E25" s="20" t="s">
        <v>29</v>
      </c>
      <c r="F25" s="20" t="s">
        <v>167</v>
      </c>
      <c r="G25" s="14" t="s">
        <v>168</v>
      </c>
      <c r="H25" s="14" t="s">
        <v>32</v>
      </c>
      <c r="I25" s="15" t="s">
        <v>43</v>
      </c>
      <c r="J25" s="16">
        <v>66</v>
      </c>
      <c r="K25" s="16">
        <v>66</v>
      </c>
      <c r="L25" s="16">
        <v>506</v>
      </c>
      <c r="M25" s="16">
        <v>457</v>
      </c>
      <c r="N25" s="89">
        <f t="shared" si="3"/>
        <v>0.37679999999999997</v>
      </c>
      <c r="O25" s="89">
        <v>0.04</v>
      </c>
      <c r="P25" s="89">
        <f t="shared" si="0"/>
        <v>0.41679999999999995</v>
      </c>
      <c r="Q25" s="90">
        <v>100</v>
      </c>
      <c r="R25" s="91">
        <v>85.034499999999994</v>
      </c>
      <c r="S25" s="90">
        <v>100</v>
      </c>
      <c r="T25" s="90">
        <v>100</v>
      </c>
      <c r="U25" s="90">
        <v>100</v>
      </c>
      <c r="V25" s="91">
        <f t="shared" si="1"/>
        <v>91.4375</v>
      </c>
      <c r="W25" s="90">
        <v>3.5</v>
      </c>
      <c r="X25" s="16">
        <v>162</v>
      </c>
      <c r="Y25" s="23">
        <v>21</v>
      </c>
      <c r="Z25" s="24">
        <f t="shared" si="2"/>
        <v>12.962962962962962</v>
      </c>
      <c r="AA25" s="22" t="s">
        <v>333</v>
      </c>
      <c r="AB25" s="28"/>
      <c r="AC25" s="28"/>
    </row>
    <row r="26" spans="1:29" ht="24" x14ac:dyDescent="0.15">
      <c r="A26" s="28" t="s">
        <v>334</v>
      </c>
      <c r="B26" s="28" t="s">
        <v>374</v>
      </c>
      <c r="C26" s="28" t="s">
        <v>27</v>
      </c>
      <c r="D26" s="14" t="s">
        <v>191</v>
      </c>
      <c r="E26" s="20" t="s">
        <v>35</v>
      </c>
      <c r="F26" s="20" t="s">
        <v>192</v>
      </c>
      <c r="G26" s="14" t="s">
        <v>168</v>
      </c>
      <c r="H26" s="14" t="s">
        <v>32</v>
      </c>
      <c r="I26" s="15" t="s">
        <v>33</v>
      </c>
      <c r="J26" s="16">
        <v>69</v>
      </c>
      <c r="K26" s="16">
        <v>69</v>
      </c>
      <c r="L26" s="16">
        <v>458</v>
      </c>
      <c r="M26" s="16">
        <v>395</v>
      </c>
      <c r="N26" s="89">
        <v>0</v>
      </c>
      <c r="O26" s="89">
        <v>0.05</v>
      </c>
      <c r="P26" s="89">
        <f t="shared" si="0"/>
        <v>0.05</v>
      </c>
      <c r="Q26" s="90">
        <v>100</v>
      </c>
      <c r="R26" s="91">
        <v>85.467200000000005</v>
      </c>
      <c r="S26" s="90">
        <v>100</v>
      </c>
      <c r="T26" s="90">
        <v>100</v>
      </c>
      <c r="U26" s="90">
        <v>100</v>
      </c>
      <c r="V26" s="91">
        <f t="shared" si="1"/>
        <v>91.33032</v>
      </c>
      <c r="W26" s="90">
        <v>3.55</v>
      </c>
      <c r="X26" s="16">
        <v>162</v>
      </c>
      <c r="Y26" s="23">
        <v>22</v>
      </c>
      <c r="Z26" s="24">
        <f t="shared" si="2"/>
        <v>13.580246913580247</v>
      </c>
      <c r="AA26" s="22" t="s">
        <v>334</v>
      </c>
      <c r="AB26" s="22"/>
      <c r="AC26" s="28"/>
    </row>
    <row r="27" spans="1:29" ht="24" x14ac:dyDescent="0.15">
      <c r="A27" s="28" t="s">
        <v>335</v>
      </c>
      <c r="B27" s="28" t="s">
        <v>374</v>
      </c>
      <c r="C27" s="28" t="s">
        <v>27</v>
      </c>
      <c r="D27" s="14" t="s">
        <v>195</v>
      </c>
      <c r="E27" s="20" t="s">
        <v>29</v>
      </c>
      <c r="F27" s="20" t="s">
        <v>196</v>
      </c>
      <c r="G27" s="14" t="s">
        <v>168</v>
      </c>
      <c r="H27" s="14" t="s">
        <v>32</v>
      </c>
      <c r="I27" s="15" t="s">
        <v>43</v>
      </c>
      <c r="J27" s="16">
        <v>68</v>
      </c>
      <c r="K27" s="16">
        <v>68</v>
      </c>
      <c r="L27" s="16">
        <v>509</v>
      </c>
      <c r="M27" s="16">
        <v>459</v>
      </c>
      <c r="N27" s="89">
        <f>0.3+(M27-425)/25*0.06</f>
        <v>0.38159999999999999</v>
      </c>
      <c r="O27" s="89">
        <v>4.8000000000000001E-2</v>
      </c>
      <c r="P27" s="89">
        <f t="shared" si="0"/>
        <v>0.42959999999999998</v>
      </c>
      <c r="Q27" s="90">
        <v>100</v>
      </c>
      <c r="R27" s="91">
        <v>84.725899999999996</v>
      </c>
      <c r="S27" s="90">
        <v>100</v>
      </c>
      <c r="T27" s="90">
        <v>100</v>
      </c>
      <c r="U27" s="90">
        <v>100</v>
      </c>
      <c r="V27" s="91">
        <f t="shared" si="1"/>
        <v>91.265140000000002</v>
      </c>
      <c r="W27" s="90">
        <v>3.47</v>
      </c>
      <c r="X27" s="16">
        <v>162</v>
      </c>
      <c r="Y27" s="23">
        <v>23</v>
      </c>
      <c r="Z27" s="24">
        <f t="shared" si="2"/>
        <v>14.19753086419753</v>
      </c>
      <c r="AA27" s="22" t="s">
        <v>335</v>
      </c>
      <c r="AB27" s="14"/>
      <c r="AC27" s="28"/>
    </row>
    <row r="28" spans="1:29" ht="24" x14ac:dyDescent="0.15">
      <c r="A28" s="28" t="s">
        <v>336</v>
      </c>
      <c r="B28" s="28" t="s">
        <v>374</v>
      </c>
      <c r="C28" s="51" t="s">
        <v>27</v>
      </c>
      <c r="D28" s="51" t="s">
        <v>219</v>
      </c>
      <c r="E28" s="52" t="s">
        <v>29</v>
      </c>
      <c r="F28" s="52" t="s">
        <v>220</v>
      </c>
      <c r="G28" s="51" t="s">
        <v>168</v>
      </c>
      <c r="H28" s="51" t="s">
        <v>32</v>
      </c>
      <c r="I28" s="53" t="s">
        <v>43</v>
      </c>
      <c r="J28" s="16" t="s">
        <v>109</v>
      </c>
      <c r="K28" s="16" t="s">
        <v>109</v>
      </c>
      <c r="L28" s="16">
        <v>542</v>
      </c>
      <c r="M28" s="16">
        <v>455</v>
      </c>
      <c r="N28" s="89">
        <f>0.3+(M28-425)/25*0.06</f>
        <v>0.372</v>
      </c>
      <c r="O28" s="89">
        <v>0.42</v>
      </c>
      <c r="P28" s="89">
        <f t="shared" si="0"/>
        <v>0.79200000000000004</v>
      </c>
      <c r="Q28" s="96">
        <v>100</v>
      </c>
      <c r="R28" s="97">
        <v>83.89</v>
      </c>
      <c r="S28" s="98">
        <v>100</v>
      </c>
      <c r="T28" s="98">
        <v>100</v>
      </c>
      <c r="U28" s="98">
        <v>100</v>
      </c>
      <c r="V28" s="91">
        <f t="shared" si="1"/>
        <v>91.126000000000005</v>
      </c>
      <c r="W28" s="90" t="s">
        <v>221</v>
      </c>
      <c r="X28" s="16" t="s">
        <v>222</v>
      </c>
      <c r="Y28" s="23">
        <v>24</v>
      </c>
      <c r="Z28" s="29">
        <f t="shared" si="2"/>
        <v>14.814814814814813</v>
      </c>
      <c r="AA28" s="22" t="s">
        <v>336</v>
      </c>
      <c r="AB28" s="28"/>
      <c r="AC28" s="28"/>
    </row>
    <row r="29" spans="1:29" ht="24" x14ac:dyDescent="0.15">
      <c r="A29" s="59" t="s">
        <v>339</v>
      </c>
      <c r="B29" s="28" t="s">
        <v>374</v>
      </c>
      <c r="C29" s="28" t="s">
        <v>27</v>
      </c>
      <c r="D29" s="14" t="s">
        <v>209</v>
      </c>
      <c r="E29" s="20" t="s">
        <v>35</v>
      </c>
      <c r="F29" s="20" t="s">
        <v>210</v>
      </c>
      <c r="G29" s="14" t="s">
        <v>168</v>
      </c>
      <c r="H29" s="14" t="s">
        <v>32</v>
      </c>
      <c r="I29" s="15" t="s">
        <v>43</v>
      </c>
      <c r="J29" s="16">
        <v>67</v>
      </c>
      <c r="K29" s="16">
        <v>66</v>
      </c>
      <c r="L29" s="16">
        <v>488</v>
      </c>
      <c r="M29" s="16">
        <v>466</v>
      </c>
      <c r="N29" s="89">
        <f>0.3+(M29-425)/25*0.06</f>
        <v>0.39839999999999998</v>
      </c>
      <c r="O29" s="89">
        <v>0</v>
      </c>
      <c r="P29" s="89">
        <f t="shared" si="0"/>
        <v>0.39839999999999998</v>
      </c>
      <c r="Q29" s="90">
        <v>100</v>
      </c>
      <c r="R29" s="91">
        <v>84.3</v>
      </c>
      <c r="S29" s="90">
        <v>100</v>
      </c>
      <c r="T29" s="90">
        <v>100</v>
      </c>
      <c r="U29" s="90">
        <v>100</v>
      </c>
      <c r="V29" s="91">
        <f t="shared" si="1"/>
        <v>90.978399999999993</v>
      </c>
      <c r="W29" s="90">
        <v>3.42</v>
      </c>
      <c r="X29" s="16">
        <v>162</v>
      </c>
      <c r="Y29" s="23">
        <v>25</v>
      </c>
      <c r="Z29" s="24">
        <f t="shared" si="2"/>
        <v>15.432098765432098</v>
      </c>
      <c r="AA29" s="22" t="s">
        <v>339</v>
      </c>
      <c r="AB29" s="22"/>
      <c r="AC29" s="28"/>
    </row>
    <row r="30" spans="1:29" ht="24" x14ac:dyDescent="0.15">
      <c r="A30" s="28" t="s">
        <v>340</v>
      </c>
      <c r="B30" s="28" t="s">
        <v>374</v>
      </c>
      <c r="C30" s="28" t="s">
        <v>27</v>
      </c>
      <c r="D30" s="14" t="s">
        <v>199</v>
      </c>
      <c r="E30" s="20" t="s">
        <v>35</v>
      </c>
      <c r="F30" s="20" t="s">
        <v>200</v>
      </c>
      <c r="G30" s="14" t="s">
        <v>168</v>
      </c>
      <c r="H30" s="14" t="s">
        <v>32</v>
      </c>
      <c r="I30" s="15" t="s">
        <v>33</v>
      </c>
      <c r="J30" s="16">
        <v>69</v>
      </c>
      <c r="K30" s="16">
        <v>69</v>
      </c>
      <c r="L30" s="16">
        <v>427</v>
      </c>
      <c r="M30" s="16">
        <v>336</v>
      </c>
      <c r="N30" s="89">
        <v>0</v>
      </c>
      <c r="O30" s="89">
        <v>0.06</v>
      </c>
      <c r="P30" s="89">
        <f t="shared" si="0"/>
        <v>0.06</v>
      </c>
      <c r="Q30" s="90">
        <v>100</v>
      </c>
      <c r="R30" s="91">
        <v>84.86</v>
      </c>
      <c r="S30" s="90">
        <v>100</v>
      </c>
      <c r="T30" s="90">
        <v>100</v>
      </c>
      <c r="U30" s="90">
        <v>100</v>
      </c>
      <c r="V30" s="91">
        <f t="shared" si="1"/>
        <v>90.975999999999999</v>
      </c>
      <c r="W30" s="90">
        <v>3.49</v>
      </c>
      <c r="X30" s="16">
        <v>162</v>
      </c>
      <c r="Y30" s="23">
        <v>26</v>
      </c>
      <c r="Z30" s="24">
        <f t="shared" si="2"/>
        <v>16.049382716049383</v>
      </c>
      <c r="AA30" s="22" t="s">
        <v>340</v>
      </c>
      <c r="AB30" s="66" t="s">
        <v>377</v>
      </c>
      <c r="AC30" s="28"/>
    </row>
    <row r="31" spans="1:29" ht="24" x14ac:dyDescent="0.15">
      <c r="A31" s="28" t="s">
        <v>341</v>
      </c>
      <c r="B31" s="28" t="s">
        <v>374</v>
      </c>
      <c r="C31" s="28" t="s">
        <v>27</v>
      </c>
      <c r="D31" s="14" t="s">
        <v>201</v>
      </c>
      <c r="E31" s="20" t="s">
        <v>35</v>
      </c>
      <c r="F31" s="20" t="s">
        <v>202</v>
      </c>
      <c r="G31" s="14" t="s">
        <v>168</v>
      </c>
      <c r="H31" s="14" t="s">
        <v>32</v>
      </c>
      <c r="I31" s="15" t="s">
        <v>33</v>
      </c>
      <c r="J31" s="16">
        <v>69</v>
      </c>
      <c r="K31" s="16">
        <v>69</v>
      </c>
      <c r="L31" s="16">
        <v>447</v>
      </c>
      <c r="M31" s="16">
        <v>275</v>
      </c>
      <c r="N31" s="89">
        <v>0</v>
      </c>
      <c r="O31" s="89">
        <v>0.05</v>
      </c>
      <c r="P31" s="89">
        <f t="shared" si="0"/>
        <v>0.05</v>
      </c>
      <c r="Q31" s="90">
        <v>100</v>
      </c>
      <c r="R31" s="91">
        <v>84.744500000000002</v>
      </c>
      <c r="S31" s="90">
        <v>100</v>
      </c>
      <c r="T31" s="90">
        <v>100</v>
      </c>
      <c r="U31" s="90">
        <v>100</v>
      </c>
      <c r="V31" s="91">
        <f t="shared" si="1"/>
        <v>90.896699999999996</v>
      </c>
      <c r="W31" s="90">
        <v>3.47</v>
      </c>
      <c r="X31" s="16">
        <v>162</v>
      </c>
      <c r="Y31" s="23">
        <v>27</v>
      </c>
      <c r="Z31" s="24">
        <f t="shared" si="2"/>
        <v>16.666666666666664</v>
      </c>
      <c r="AA31" s="22" t="s">
        <v>341</v>
      </c>
      <c r="AB31" s="99" t="s">
        <v>378</v>
      </c>
      <c r="AC31" s="28"/>
    </row>
  </sheetData>
  <sortState ref="A5:AC31">
    <sortCondition descending="1" ref="V5:V31"/>
  </sortState>
  <mergeCells count="2">
    <mergeCell ref="A2:AC2"/>
    <mergeCell ref="A1:C1"/>
  </mergeCells>
  <phoneticPr fontId="49" type="noConversion"/>
  <printOptions horizontalCentered="1"/>
  <pageMargins left="0.27559099999999997" right="0.19685" top="0.55118100000000003" bottom="0.90551199999999998" header="0.35433100000000001" footer="0.59055100000000005"/>
  <pageSetup paperSize="9" scale="71" orientation="landscape" horizontalDpi="300" verticalDpi="300" r:id="rId1"/>
  <headerFooter alignWithMargins="0">
    <oddFooter>&amp;C&amp;10学院经办人：&amp;R&amp;10学院主管领导审核：　　　　　　　　　　　　　　　　　填报日期：　　　年　月　日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8"/>
  <sheetViews>
    <sheetView topLeftCell="E1" workbookViewId="0"/>
  </sheetViews>
  <sheetFormatPr defaultColWidth="9" defaultRowHeight="14.25" x14ac:dyDescent="0.15"/>
  <cols>
    <col min="1" max="1" width="3.375" style="44" customWidth="1"/>
    <col min="2" max="2" width="3.125" style="44" customWidth="1"/>
    <col min="3" max="3" width="5.125" style="44" customWidth="1"/>
    <col min="4" max="4" width="7.75" style="44" customWidth="1"/>
    <col min="5" max="5" width="2.875" style="45" customWidth="1"/>
    <col min="6" max="6" width="11.5" style="45" customWidth="1"/>
    <col min="7" max="7" width="17.375" style="44" customWidth="1"/>
    <col min="8" max="8" width="4.375" style="44" customWidth="1"/>
    <col min="9" max="9" width="7.625" style="46" customWidth="1"/>
    <col min="10" max="10" width="4.125" style="44" customWidth="1"/>
    <col min="11" max="11" width="4.25" style="44" customWidth="1"/>
    <col min="12" max="12" width="6.25" style="47" customWidth="1"/>
    <col min="13" max="13" width="5.5" style="47" customWidth="1"/>
    <col min="14" max="14" width="8.25" style="45" customWidth="1"/>
    <col min="15" max="15" width="7.875" style="48" customWidth="1"/>
    <col min="16" max="16" width="6.875" style="48" customWidth="1"/>
    <col min="17" max="17" width="5.875" style="44" customWidth="1"/>
    <col min="18" max="18" width="4" style="49" customWidth="1"/>
    <col min="19" max="19" width="9.75" style="49" customWidth="1"/>
    <col min="20" max="20" width="4.875" style="44" customWidth="1"/>
    <col min="21" max="21" width="19.5" style="44" customWidth="1"/>
    <col min="22" max="22" width="9.25" style="44" customWidth="1"/>
    <col min="23" max="26" width="9" style="44"/>
  </cols>
  <sheetData>
    <row r="1" spans="1:256" s="50" customFormat="1" ht="36" customHeight="1" x14ac:dyDescent="0.15">
      <c r="A1" s="68" t="s">
        <v>302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  <c r="HP1" s="69"/>
      <c r="HQ1" s="69"/>
      <c r="HR1" s="69"/>
      <c r="HS1" s="69"/>
      <c r="HT1" s="69"/>
      <c r="HU1" s="69"/>
      <c r="HV1" s="69"/>
      <c r="HW1" s="69"/>
      <c r="HX1" s="69"/>
      <c r="HY1" s="69"/>
      <c r="HZ1" s="69"/>
      <c r="IA1" s="69"/>
      <c r="IB1" s="69"/>
      <c r="IC1" s="69"/>
      <c r="ID1" s="69"/>
      <c r="IE1" s="69"/>
      <c r="IF1" s="69"/>
      <c r="IG1" s="69"/>
      <c r="IH1" s="69"/>
      <c r="II1" s="69"/>
      <c r="IJ1" s="69"/>
      <c r="IK1" s="69"/>
      <c r="IL1" s="69"/>
      <c r="IM1" s="69"/>
      <c r="IN1" s="69"/>
      <c r="IO1" s="69"/>
      <c r="IP1" s="69"/>
      <c r="IQ1" s="69"/>
      <c r="IR1" s="69"/>
      <c r="IS1" s="69"/>
      <c r="IT1" s="69"/>
      <c r="IU1" s="69"/>
      <c r="IV1" s="69"/>
    </row>
    <row r="2" spans="1:256" s="43" customFormat="1" ht="12.75" customHeight="1" x14ac:dyDescent="0.15">
      <c r="D2" s="1"/>
      <c r="E2" s="1"/>
      <c r="I2" s="2"/>
      <c r="L2" s="3"/>
      <c r="M2" s="3"/>
      <c r="N2" s="30"/>
      <c r="O2" s="4"/>
      <c r="P2" s="4"/>
      <c r="S2" s="5"/>
      <c r="U2" s="6"/>
    </row>
    <row r="3" spans="1:256" ht="45" customHeight="1" x14ac:dyDescent="0.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8" t="s">
        <v>12</v>
      </c>
      <c r="M3" s="8" t="s">
        <v>13</v>
      </c>
      <c r="N3" s="7" t="s">
        <v>14</v>
      </c>
      <c r="O3" s="31" t="s">
        <v>223</v>
      </c>
      <c r="P3" s="31" t="s">
        <v>224</v>
      </c>
      <c r="Q3" s="7" t="s">
        <v>22</v>
      </c>
      <c r="R3" s="7" t="s">
        <v>225</v>
      </c>
      <c r="S3" s="32" t="s">
        <v>303</v>
      </c>
      <c r="T3" s="7" t="s">
        <v>24</v>
      </c>
      <c r="U3" s="7" t="s">
        <v>25</v>
      </c>
      <c r="V3" s="7" t="s">
        <v>26</v>
      </c>
    </row>
    <row r="4" spans="1:256" x14ac:dyDescent="0.15">
      <c r="A4" s="9" t="s">
        <v>226</v>
      </c>
      <c r="B4" s="10" t="s">
        <v>227</v>
      </c>
      <c r="C4" s="10" t="s">
        <v>228</v>
      </c>
      <c r="D4" s="12" t="s">
        <v>229</v>
      </c>
      <c r="E4" s="13" t="s">
        <v>35</v>
      </c>
      <c r="F4" s="13" t="s">
        <v>230</v>
      </c>
      <c r="G4" s="12" t="s">
        <v>231</v>
      </c>
      <c r="H4" s="12" t="s">
        <v>232</v>
      </c>
      <c r="I4" s="27" t="s">
        <v>233</v>
      </c>
      <c r="J4" s="33">
        <v>59</v>
      </c>
      <c r="K4" s="33">
        <v>50</v>
      </c>
      <c r="L4" s="34">
        <v>450</v>
      </c>
      <c r="M4" s="33">
        <v>400</v>
      </c>
      <c r="N4" s="13" t="s">
        <v>65</v>
      </c>
      <c r="O4" s="35">
        <v>88.04</v>
      </c>
      <c r="P4" s="35">
        <v>4.05</v>
      </c>
      <c r="Q4" s="33">
        <v>100</v>
      </c>
      <c r="R4" s="33">
        <v>3</v>
      </c>
      <c r="S4" s="36">
        <f t="shared" ref="S4:S38" si="0">R4/Q4*100</f>
        <v>3</v>
      </c>
      <c r="T4" s="12" t="s">
        <v>234</v>
      </c>
      <c r="U4" s="12" t="s">
        <v>235</v>
      </c>
      <c r="V4" s="18"/>
    </row>
    <row r="5" spans="1:256" x14ac:dyDescent="0.15">
      <c r="A5" s="19" t="s">
        <v>236</v>
      </c>
      <c r="B5" s="11" t="s">
        <v>227</v>
      </c>
      <c r="C5" s="11" t="s">
        <v>228</v>
      </c>
      <c r="D5" s="14" t="s">
        <v>237</v>
      </c>
      <c r="E5" s="20" t="s">
        <v>29</v>
      </c>
      <c r="F5" s="20" t="s">
        <v>238</v>
      </c>
      <c r="G5" s="14" t="s">
        <v>239</v>
      </c>
      <c r="H5" s="14" t="s">
        <v>232</v>
      </c>
      <c r="I5" s="15" t="s">
        <v>233</v>
      </c>
      <c r="J5" s="37">
        <v>60</v>
      </c>
      <c r="K5" s="37">
        <v>46</v>
      </c>
      <c r="L5" s="38">
        <v>401</v>
      </c>
      <c r="M5" s="37" t="s">
        <v>240</v>
      </c>
      <c r="N5" s="20" t="s">
        <v>241</v>
      </c>
      <c r="O5" s="35">
        <v>85.98</v>
      </c>
      <c r="P5" s="35">
        <v>3.64</v>
      </c>
      <c r="Q5" s="37">
        <v>60</v>
      </c>
      <c r="R5" s="37">
        <v>1</v>
      </c>
      <c r="S5" s="39">
        <f t="shared" si="0"/>
        <v>1.6666666666666667</v>
      </c>
      <c r="T5" s="14" t="s">
        <v>242</v>
      </c>
      <c r="U5" s="14"/>
      <c r="V5" s="26" t="s">
        <v>243</v>
      </c>
    </row>
    <row r="6" spans="1:256" x14ac:dyDescent="0.15">
      <c r="A6" s="19" t="s">
        <v>244</v>
      </c>
      <c r="B6" s="11" t="s">
        <v>227</v>
      </c>
      <c r="C6" s="11" t="s">
        <v>228</v>
      </c>
      <c r="D6" s="14" t="s">
        <v>245</v>
      </c>
      <c r="E6" s="20" t="s">
        <v>29</v>
      </c>
      <c r="F6" s="20" t="s">
        <v>246</v>
      </c>
      <c r="G6" s="14" t="s">
        <v>239</v>
      </c>
      <c r="H6" s="14" t="s">
        <v>232</v>
      </c>
      <c r="I6" s="15" t="s">
        <v>233</v>
      </c>
      <c r="J6" s="37">
        <v>59</v>
      </c>
      <c r="K6" s="37">
        <v>43</v>
      </c>
      <c r="L6" s="38">
        <v>421</v>
      </c>
      <c r="M6" s="33">
        <v>402</v>
      </c>
      <c r="N6" s="13" t="s">
        <v>65</v>
      </c>
      <c r="O6" s="35">
        <v>85</v>
      </c>
      <c r="P6" s="35">
        <v>3.62</v>
      </c>
      <c r="Q6" s="37">
        <v>149</v>
      </c>
      <c r="R6" s="37">
        <v>3</v>
      </c>
      <c r="S6" s="39">
        <f t="shared" si="0"/>
        <v>2.0134228187919461</v>
      </c>
      <c r="T6" s="14" t="s">
        <v>247</v>
      </c>
      <c r="U6" s="14" t="s">
        <v>248</v>
      </c>
      <c r="V6" s="25" t="s">
        <v>249</v>
      </c>
    </row>
    <row r="7" spans="1:256" x14ac:dyDescent="0.15">
      <c r="A7" s="19" t="s">
        <v>250</v>
      </c>
      <c r="B7" s="11" t="s">
        <v>227</v>
      </c>
      <c r="C7" s="11" t="s">
        <v>228</v>
      </c>
      <c r="D7" s="14" t="s">
        <v>251</v>
      </c>
      <c r="E7" s="20" t="s">
        <v>35</v>
      </c>
      <c r="F7" s="20" t="s">
        <v>252</v>
      </c>
      <c r="G7" s="14" t="s">
        <v>253</v>
      </c>
      <c r="H7" s="14" t="s">
        <v>232</v>
      </c>
      <c r="I7" s="15" t="s">
        <v>254</v>
      </c>
      <c r="J7" s="37">
        <v>61</v>
      </c>
      <c r="K7" s="37">
        <v>51</v>
      </c>
      <c r="L7" s="38">
        <v>498</v>
      </c>
      <c r="M7" s="37" t="s">
        <v>255</v>
      </c>
      <c r="N7" s="20" t="s">
        <v>241</v>
      </c>
      <c r="O7" s="35">
        <v>90.05</v>
      </c>
      <c r="P7" s="35">
        <v>4.21</v>
      </c>
      <c r="Q7" s="37">
        <v>100</v>
      </c>
      <c r="R7" s="37">
        <v>1</v>
      </c>
      <c r="S7" s="39">
        <f t="shared" si="0"/>
        <v>1</v>
      </c>
      <c r="T7" s="14" t="s">
        <v>256</v>
      </c>
      <c r="U7" s="11"/>
      <c r="V7" s="25"/>
    </row>
    <row r="8" spans="1:256" x14ac:dyDescent="0.15">
      <c r="A8" s="19" t="s">
        <v>257</v>
      </c>
      <c r="B8" s="11" t="s">
        <v>227</v>
      </c>
      <c r="C8" s="11" t="s">
        <v>228</v>
      </c>
      <c r="D8" s="14" t="s">
        <v>258</v>
      </c>
      <c r="E8" s="20" t="s">
        <v>35</v>
      </c>
      <c r="F8" s="20" t="s">
        <v>259</v>
      </c>
      <c r="G8" s="14" t="s">
        <v>253</v>
      </c>
      <c r="H8" s="14" t="s">
        <v>232</v>
      </c>
      <c r="I8" s="15" t="s">
        <v>233</v>
      </c>
      <c r="J8" s="37">
        <v>61</v>
      </c>
      <c r="K8" s="37">
        <v>48</v>
      </c>
      <c r="L8" s="38">
        <v>584</v>
      </c>
      <c r="M8" s="33">
        <v>411</v>
      </c>
      <c r="N8" s="13" t="s">
        <v>65</v>
      </c>
      <c r="O8" s="35">
        <v>87</v>
      </c>
      <c r="P8" s="35">
        <v>3.75</v>
      </c>
      <c r="Q8" s="37">
        <v>100</v>
      </c>
      <c r="R8" s="37">
        <v>4</v>
      </c>
      <c r="S8" s="39">
        <f t="shared" si="0"/>
        <v>4</v>
      </c>
      <c r="T8" s="14" t="s">
        <v>260</v>
      </c>
      <c r="U8" s="14" t="s">
        <v>261</v>
      </c>
      <c r="V8" s="25"/>
    </row>
    <row r="9" spans="1:256" x14ac:dyDescent="0.15">
      <c r="A9" s="19" t="s">
        <v>227</v>
      </c>
      <c r="B9" s="11" t="s">
        <v>227</v>
      </c>
      <c r="C9" s="11" t="s">
        <v>228</v>
      </c>
      <c r="D9" s="14" t="s">
        <v>262</v>
      </c>
      <c r="E9" s="20" t="s">
        <v>35</v>
      </c>
      <c r="F9" s="20" t="s">
        <v>263</v>
      </c>
      <c r="G9" s="14" t="s">
        <v>253</v>
      </c>
      <c r="H9" s="14" t="s">
        <v>232</v>
      </c>
      <c r="I9" s="15" t="s">
        <v>254</v>
      </c>
      <c r="J9" s="37">
        <v>60</v>
      </c>
      <c r="K9" s="37" t="s">
        <v>264</v>
      </c>
      <c r="L9" s="38">
        <v>601</v>
      </c>
      <c r="M9" s="37">
        <v>390</v>
      </c>
      <c r="N9" s="13" t="s">
        <v>65</v>
      </c>
      <c r="O9" s="35">
        <v>83.5</v>
      </c>
      <c r="P9" s="35">
        <v>3.57</v>
      </c>
      <c r="Q9" s="37">
        <v>60</v>
      </c>
      <c r="R9" s="37">
        <v>2</v>
      </c>
      <c r="S9" s="39">
        <f t="shared" si="0"/>
        <v>3.3333333333333335</v>
      </c>
      <c r="T9" s="14" t="s">
        <v>265</v>
      </c>
      <c r="U9" s="14"/>
      <c r="V9" s="26" t="s">
        <v>243</v>
      </c>
    </row>
    <row r="10" spans="1:256" x14ac:dyDescent="0.15">
      <c r="A10" s="19" t="s">
        <v>266</v>
      </c>
      <c r="B10" s="11" t="s">
        <v>227</v>
      </c>
      <c r="C10" s="11" t="s">
        <v>228</v>
      </c>
      <c r="D10" s="14" t="s">
        <v>267</v>
      </c>
      <c r="E10" s="20" t="s">
        <v>35</v>
      </c>
      <c r="F10" s="20" t="s">
        <v>268</v>
      </c>
      <c r="G10" s="14" t="s">
        <v>253</v>
      </c>
      <c r="H10" s="14" t="s">
        <v>232</v>
      </c>
      <c r="I10" s="15" t="s">
        <v>233</v>
      </c>
      <c r="J10" s="37">
        <v>61</v>
      </c>
      <c r="K10" s="37">
        <v>48</v>
      </c>
      <c r="L10" s="38">
        <v>702</v>
      </c>
      <c r="M10" s="33">
        <v>388</v>
      </c>
      <c r="N10" s="13" t="s">
        <v>65</v>
      </c>
      <c r="O10" s="35">
        <v>84.2</v>
      </c>
      <c r="P10" s="35">
        <v>3.6</v>
      </c>
      <c r="Q10" s="37">
        <v>149</v>
      </c>
      <c r="R10" s="37">
        <v>6</v>
      </c>
      <c r="S10" s="39">
        <f t="shared" si="0"/>
        <v>4.0268456375838921</v>
      </c>
      <c r="T10" s="14" t="s">
        <v>269</v>
      </c>
      <c r="U10" s="14" t="s">
        <v>270</v>
      </c>
      <c r="V10" s="25"/>
    </row>
    <row r="11" spans="1:256" x14ac:dyDescent="0.15">
      <c r="A11" s="19" t="s">
        <v>271</v>
      </c>
      <c r="B11" s="11" t="s">
        <v>227</v>
      </c>
      <c r="C11" s="11" t="s">
        <v>228</v>
      </c>
      <c r="D11" s="14" t="s">
        <v>272</v>
      </c>
      <c r="E11" s="20" t="s">
        <v>35</v>
      </c>
      <c r="F11" s="20" t="s">
        <v>273</v>
      </c>
      <c r="G11" s="14" t="s">
        <v>253</v>
      </c>
      <c r="H11" s="14" t="s">
        <v>232</v>
      </c>
      <c r="I11" s="15" t="s">
        <v>233</v>
      </c>
      <c r="J11" s="37">
        <v>59</v>
      </c>
      <c r="K11" s="37">
        <v>43</v>
      </c>
      <c r="L11" s="38">
        <v>635</v>
      </c>
      <c r="M11" s="37">
        <v>432</v>
      </c>
      <c r="N11" s="20" t="s">
        <v>241</v>
      </c>
      <c r="O11" s="35">
        <v>80.5</v>
      </c>
      <c r="P11" s="35">
        <v>3.28</v>
      </c>
      <c r="Q11" s="37">
        <v>149</v>
      </c>
      <c r="R11" s="37">
        <v>12</v>
      </c>
      <c r="S11" s="39">
        <f t="shared" si="0"/>
        <v>8.0536912751677843</v>
      </c>
      <c r="T11" s="14" t="s">
        <v>274</v>
      </c>
      <c r="U11" s="14" t="s">
        <v>275</v>
      </c>
      <c r="V11" s="25" t="s">
        <v>276</v>
      </c>
    </row>
    <row r="12" spans="1:256" x14ac:dyDescent="0.15">
      <c r="A12" s="19" t="s">
        <v>277</v>
      </c>
      <c r="B12" s="11" t="s">
        <v>227</v>
      </c>
      <c r="C12" s="11" t="s">
        <v>228</v>
      </c>
      <c r="D12" s="14" t="s">
        <v>278</v>
      </c>
      <c r="E12" s="20" t="s">
        <v>35</v>
      </c>
      <c r="F12" s="20" t="s">
        <v>279</v>
      </c>
      <c r="G12" s="14" t="s">
        <v>280</v>
      </c>
      <c r="H12" s="14" t="s">
        <v>232</v>
      </c>
      <c r="I12" s="15" t="s">
        <v>254</v>
      </c>
      <c r="J12" s="37">
        <v>58</v>
      </c>
      <c r="K12" s="37">
        <v>44</v>
      </c>
      <c r="L12" s="38">
        <v>599</v>
      </c>
      <c r="M12" s="33">
        <v>478</v>
      </c>
      <c r="N12" s="20" t="s">
        <v>281</v>
      </c>
      <c r="O12" s="35">
        <v>85.7</v>
      </c>
      <c r="P12" s="35">
        <v>3.6</v>
      </c>
      <c r="Q12" s="37">
        <v>149</v>
      </c>
      <c r="R12" s="37">
        <v>1</v>
      </c>
      <c r="S12" s="39">
        <f t="shared" si="0"/>
        <v>0.67114093959731547</v>
      </c>
      <c r="T12" s="14" t="s">
        <v>282</v>
      </c>
      <c r="U12" s="14"/>
      <c r="V12" s="26" t="s">
        <v>243</v>
      </c>
    </row>
    <row r="13" spans="1:256" x14ac:dyDescent="0.15">
      <c r="A13" s="19" t="s">
        <v>283</v>
      </c>
      <c r="B13" s="11" t="s">
        <v>227</v>
      </c>
      <c r="C13" s="11" t="s">
        <v>228</v>
      </c>
      <c r="D13" s="14" t="s">
        <v>284</v>
      </c>
      <c r="E13" s="20" t="s">
        <v>29</v>
      </c>
      <c r="F13" s="20" t="s">
        <v>285</v>
      </c>
      <c r="G13" s="14" t="s">
        <v>280</v>
      </c>
      <c r="H13" s="14" t="s">
        <v>232</v>
      </c>
      <c r="I13" s="15" t="s">
        <v>233</v>
      </c>
      <c r="J13" s="37">
        <v>57</v>
      </c>
      <c r="K13" s="37">
        <v>43</v>
      </c>
      <c r="L13" s="38">
        <v>589</v>
      </c>
      <c r="M13" s="37">
        <v>409</v>
      </c>
      <c r="N13" s="13" t="s">
        <v>65</v>
      </c>
      <c r="O13" s="35">
        <v>82.9</v>
      </c>
      <c r="P13" s="35">
        <v>3.59</v>
      </c>
      <c r="Q13" s="37">
        <v>149</v>
      </c>
      <c r="R13" s="37">
        <v>5</v>
      </c>
      <c r="S13" s="39">
        <f t="shared" si="0"/>
        <v>3.3557046979865772</v>
      </c>
      <c r="T13" s="14" t="s">
        <v>286</v>
      </c>
      <c r="U13" s="14" t="s">
        <v>287</v>
      </c>
      <c r="V13" s="25" t="s">
        <v>288</v>
      </c>
    </row>
    <row r="14" spans="1:256" x14ac:dyDescent="0.15">
      <c r="A14" s="19" t="s">
        <v>289</v>
      </c>
      <c r="B14" s="11" t="s">
        <v>227</v>
      </c>
      <c r="C14" s="11" t="s">
        <v>228</v>
      </c>
      <c r="D14" s="14" t="s">
        <v>290</v>
      </c>
      <c r="E14" s="20" t="s">
        <v>35</v>
      </c>
      <c r="F14" s="20" t="s">
        <v>291</v>
      </c>
      <c r="G14" s="14" t="s">
        <v>292</v>
      </c>
      <c r="H14" s="14" t="s">
        <v>232</v>
      </c>
      <c r="I14" s="15" t="s">
        <v>254</v>
      </c>
      <c r="J14" s="37">
        <v>61</v>
      </c>
      <c r="K14" s="37">
        <v>55</v>
      </c>
      <c r="L14" s="38">
        <v>500</v>
      </c>
      <c r="M14" s="33">
        <v>432</v>
      </c>
      <c r="N14" s="13" t="s">
        <v>65</v>
      </c>
      <c r="O14" s="35">
        <v>89</v>
      </c>
      <c r="P14" s="35">
        <v>4.18</v>
      </c>
      <c r="Q14" s="37">
        <v>100</v>
      </c>
      <c r="R14" s="37">
        <v>1</v>
      </c>
      <c r="S14" s="39">
        <f t="shared" si="0"/>
        <v>1</v>
      </c>
      <c r="T14" s="14" t="s">
        <v>293</v>
      </c>
      <c r="U14" s="14"/>
      <c r="V14" s="25" t="s">
        <v>294</v>
      </c>
    </row>
    <row r="15" spans="1:256" x14ac:dyDescent="0.15">
      <c r="A15" s="19" t="s">
        <v>295</v>
      </c>
      <c r="B15" s="11" t="s">
        <v>227</v>
      </c>
      <c r="C15" s="11" t="s">
        <v>228</v>
      </c>
      <c r="D15" s="14" t="s">
        <v>296</v>
      </c>
      <c r="E15" s="20" t="s">
        <v>35</v>
      </c>
      <c r="F15" s="20" t="s">
        <v>297</v>
      </c>
      <c r="G15" s="14" t="s">
        <v>292</v>
      </c>
      <c r="H15" s="14" t="s">
        <v>232</v>
      </c>
      <c r="I15" s="15" t="s">
        <v>233</v>
      </c>
      <c r="J15" s="37">
        <v>60</v>
      </c>
      <c r="K15" s="37">
        <v>53</v>
      </c>
      <c r="L15" s="38">
        <v>488</v>
      </c>
      <c r="M15" s="37" t="s">
        <v>298</v>
      </c>
      <c r="N15" s="13" t="s">
        <v>65</v>
      </c>
      <c r="O15" s="35">
        <v>85.9</v>
      </c>
      <c r="P15" s="35">
        <v>3.7</v>
      </c>
      <c r="Q15" s="37">
        <v>100</v>
      </c>
      <c r="R15" s="37">
        <v>2</v>
      </c>
      <c r="S15" s="39">
        <f t="shared" si="0"/>
        <v>2</v>
      </c>
      <c r="T15" s="14" t="s">
        <v>299</v>
      </c>
      <c r="U15" s="14"/>
      <c r="V15" s="26"/>
    </row>
    <row r="16" spans="1:256" x14ac:dyDescent="0.15">
      <c r="A16" s="19"/>
      <c r="B16" s="11"/>
      <c r="C16" s="11"/>
      <c r="D16" s="14"/>
      <c r="E16" s="20"/>
      <c r="F16" s="20"/>
      <c r="G16" s="14"/>
      <c r="H16" s="14"/>
      <c r="I16" s="15"/>
      <c r="J16" s="16"/>
      <c r="K16" s="16"/>
      <c r="L16" s="21"/>
      <c r="M16" s="16"/>
      <c r="N16" s="40"/>
      <c r="O16" s="17"/>
      <c r="P16" s="17"/>
      <c r="Q16" s="16"/>
      <c r="R16" s="23"/>
      <c r="S16" s="24" t="e">
        <f t="shared" si="0"/>
        <v>#DIV/0!</v>
      </c>
      <c r="T16" s="22"/>
      <c r="U16" s="22"/>
      <c r="V16" s="25"/>
    </row>
    <row r="17" spans="1:22" x14ac:dyDescent="0.15">
      <c r="A17" s="19"/>
      <c r="B17" s="11"/>
      <c r="C17" s="11"/>
      <c r="D17" s="14"/>
      <c r="E17" s="20"/>
      <c r="F17" s="20"/>
      <c r="G17" s="14"/>
      <c r="H17" s="14"/>
      <c r="I17" s="15"/>
      <c r="J17" s="16"/>
      <c r="K17" s="16"/>
      <c r="L17" s="21"/>
      <c r="M17" s="16"/>
      <c r="N17" s="40"/>
      <c r="O17" s="17"/>
      <c r="P17" s="17"/>
      <c r="Q17" s="16"/>
      <c r="R17" s="23"/>
      <c r="S17" s="24" t="e">
        <f t="shared" si="0"/>
        <v>#DIV/0!</v>
      </c>
      <c r="T17" s="22"/>
      <c r="U17" s="22"/>
      <c r="V17" s="25"/>
    </row>
    <row r="18" spans="1:22" x14ac:dyDescent="0.15">
      <c r="A18" s="19"/>
      <c r="B18" s="11"/>
      <c r="C18" s="11"/>
      <c r="D18" s="14"/>
      <c r="E18" s="20"/>
      <c r="F18" s="20"/>
      <c r="G18" s="14"/>
      <c r="H18" s="14"/>
      <c r="I18" s="15"/>
      <c r="J18" s="16"/>
      <c r="K18" s="16"/>
      <c r="L18" s="21"/>
      <c r="M18" s="16"/>
      <c r="N18" s="40"/>
      <c r="O18" s="17"/>
      <c r="P18" s="17"/>
      <c r="Q18" s="16"/>
      <c r="R18" s="23"/>
      <c r="S18" s="24" t="e">
        <f t="shared" si="0"/>
        <v>#DIV/0!</v>
      </c>
      <c r="T18" s="22"/>
      <c r="U18" s="22"/>
      <c r="V18" s="25"/>
    </row>
    <row r="19" spans="1:22" x14ac:dyDescent="0.15">
      <c r="A19" s="19"/>
      <c r="B19" s="11"/>
      <c r="C19" s="11"/>
      <c r="D19" s="14"/>
      <c r="E19" s="20"/>
      <c r="F19" s="20"/>
      <c r="G19" s="14"/>
      <c r="H19" s="14"/>
      <c r="I19" s="15"/>
      <c r="J19" s="16"/>
      <c r="K19" s="16"/>
      <c r="L19" s="21"/>
      <c r="M19" s="16"/>
      <c r="N19" s="40"/>
      <c r="O19" s="17"/>
      <c r="P19" s="17"/>
      <c r="Q19" s="16"/>
      <c r="R19" s="23"/>
      <c r="S19" s="24" t="e">
        <f t="shared" si="0"/>
        <v>#DIV/0!</v>
      </c>
      <c r="T19" s="22"/>
      <c r="U19" s="22"/>
      <c r="V19" s="25"/>
    </row>
    <row r="20" spans="1:22" x14ac:dyDescent="0.15">
      <c r="A20" s="19"/>
      <c r="B20" s="11"/>
      <c r="C20" s="11"/>
      <c r="D20" s="14"/>
      <c r="E20" s="20"/>
      <c r="F20" s="20"/>
      <c r="G20" s="14"/>
      <c r="H20" s="14"/>
      <c r="I20" s="15"/>
      <c r="J20" s="16"/>
      <c r="K20" s="16"/>
      <c r="L20" s="21"/>
      <c r="M20" s="16"/>
      <c r="N20" s="40"/>
      <c r="O20" s="17"/>
      <c r="P20" s="17"/>
      <c r="Q20" s="16"/>
      <c r="R20" s="23"/>
      <c r="S20" s="24" t="e">
        <f t="shared" si="0"/>
        <v>#DIV/0!</v>
      </c>
      <c r="T20" s="22"/>
      <c r="U20" s="14"/>
      <c r="V20" s="25"/>
    </row>
    <row r="21" spans="1:22" x14ac:dyDescent="0.15">
      <c r="A21" s="19"/>
      <c r="B21" s="11"/>
      <c r="C21" s="11"/>
      <c r="D21" s="14"/>
      <c r="E21" s="20"/>
      <c r="F21" s="20"/>
      <c r="G21" s="14"/>
      <c r="H21" s="14"/>
      <c r="I21" s="15"/>
      <c r="J21" s="16"/>
      <c r="K21" s="16"/>
      <c r="L21" s="21"/>
      <c r="M21" s="16"/>
      <c r="N21" s="40"/>
      <c r="O21" s="17"/>
      <c r="P21" s="17"/>
      <c r="Q21" s="16"/>
      <c r="R21" s="23"/>
      <c r="S21" s="24" t="e">
        <f t="shared" si="0"/>
        <v>#DIV/0!</v>
      </c>
      <c r="T21" s="22"/>
      <c r="U21" s="14"/>
      <c r="V21" s="25"/>
    </row>
    <row r="22" spans="1:22" x14ac:dyDescent="0.15">
      <c r="A22" s="19"/>
      <c r="B22" s="11"/>
      <c r="C22" s="11"/>
      <c r="D22" s="14"/>
      <c r="E22" s="20"/>
      <c r="F22" s="20"/>
      <c r="G22" s="14"/>
      <c r="H22" s="14"/>
      <c r="I22" s="15"/>
      <c r="J22" s="16"/>
      <c r="K22" s="16"/>
      <c r="L22" s="21"/>
      <c r="M22" s="16"/>
      <c r="N22" s="40"/>
      <c r="O22" s="17"/>
      <c r="P22" s="17"/>
      <c r="Q22" s="16"/>
      <c r="R22" s="23"/>
      <c r="S22" s="24" t="e">
        <f t="shared" si="0"/>
        <v>#DIV/0!</v>
      </c>
      <c r="T22" s="22"/>
      <c r="U22" s="22"/>
      <c r="V22" s="25"/>
    </row>
    <row r="23" spans="1:22" x14ac:dyDescent="0.15">
      <c r="A23" s="19"/>
      <c r="B23" s="11"/>
      <c r="C23" s="11"/>
      <c r="D23" s="14"/>
      <c r="E23" s="20"/>
      <c r="F23" s="20"/>
      <c r="G23" s="14"/>
      <c r="H23" s="14"/>
      <c r="I23" s="15"/>
      <c r="J23" s="16"/>
      <c r="K23" s="16"/>
      <c r="L23" s="21"/>
      <c r="M23" s="16"/>
      <c r="N23" s="41"/>
      <c r="O23" s="17"/>
      <c r="P23" s="17"/>
      <c r="Q23" s="16"/>
      <c r="R23" s="23"/>
      <c r="S23" s="24" t="e">
        <f t="shared" si="0"/>
        <v>#DIV/0!</v>
      </c>
      <c r="T23" s="22"/>
      <c r="U23" s="22"/>
      <c r="V23" s="25"/>
    </row>
    <row r="24" spans="1:22" x14ac:dyDescent="0.15">
      <c r="A24" s="19"/>
      <c r="B24" s="11"/>
      <c r="C24" s="11"/>
      <c r="D24" s="14"/>
      <c r="E24" s="20"/>
      <c r="F24" s="20"/>
      <c r="G24" s="14"/>
      <c r="H24" s="14"/>
      <c r="I24" s="15"/>
      <c r="J24" s="16"/>
      <c r="K24" s="16"/>
      <c r="L24" s="21"/>
      <c r="M24" s="16"/>
      <c r="N24" s="40"/>
      <c r="O24" s="17"/>
      <c r="P24" s="17"/>
      <c r="Q24" s="16"/>
      <c r="R24" s="23"/>
      <c r="S24" s="24" t="e">
        <f t="shared" si="0"/>
        <v>#DIV/0!</v>
      </c>
      <c r="T24" s="22"/>
      <c r="U24" s="22"/>
      <c r="V24" s="25"/>
    </row>
    <row r="25" spans="1:22" x14ac:dyDescent="0.15">
      <c r="A25" s="19"/>
      <c r="B25" s="11"/>
      <c r="C25" s="11"/>
      <c r="D25" s="14"/>
      <c r="E25" s="20"/>
      <c r="F25" s="20"/>
      <c r="G25" s="14"/>
      <c r="H25" s="14"/>
      <c r="I25" s="15"/>
      <c r="J25" s="16"/>
      <c r="K25" s="16"/>
      <c r="L25" s="21"/>
      <c r="M25" s="16"/>
      <c r="N25" s="40"/>
      <c r="O25" s="17"/>
      <c r="P25" s="17"/>
      <c r="Q25" s="16"/>
      <c r="R25" s="23"/>
      <c r="S25" s="24" t="e">
        <f t="shared" si="0"/>
        <v>#DIV/0!</v>
      </c>
      <c r="T25" s="22"/>
      <c r="U25" s="22"/>
      <c r="V25" s="25"/>
    </row>
    <row r="26" spans="1:22" x14ac:dyDescent="0.15">
      <c r="A26" s="19"/>
      <c r="B26" s="11"/>
      <c r="C26" s="11"/>
      <c r="D26" s="14"/>
      <c r="E26" s="20"/>
      <c r="F26" s="20"/>
      <c r="G26" s="14"/>
      <c r="H26" s="14"/>
      <c r="I26" s="15"/>
      <c r="J26" s="16"/>
      <c r="K26" s="16"/>
      <c r="L26" s="21"/>
      <c r="M26" s="16"/>
      <c r="N26" s="40"/>
      <c r="O26" s="17"/>
      <c r="P26" s="17"/>
      <c r="Q26" s="16"/>
      <c r="R26" s="23"/>
      <c r="S26" s="24" t="e">
        <f t="shared" si="0"/>
        <v>#DIV/0!</v>
      </c>
      <c r="T26" s="22"/>
      <c r="U26" s="22"/>
      <c r="V26" s="25"/>
    </row>
    <row r="27" spans="1:22" x14ac:dyDescent="0.15">
      <c r="A27" s="19"/>
      <c r="B27" s="11"/>
      <c r="C27" s="11"/>
      <c r="D27" s="14"/>
      <c r="E27" s="20"/>
      <c r="F27" s="20"/>
      <c r="G27" s="14"/>
      <c r="H27" s="14"/>
      <c r="I27" s="15"/>
      <c r="J27" s="16"/>
      <c r="K27" s="16"/>
      <c r="L27" s="21"/>
      <c r="M27" s="16"/>
      <c r="N27" s="40"/>
      <c r="O27" s="17"/>
      <c r="P27" s="17"/>
      <c r="Q27" s="16"/>
      <c r="R27" s="23"/>
      <c r="S27" s="24" t="e">
        <f t="shared" si="0"/>
        <v>#DIV/0!</v>
      </c>
      <c r="T27" s="22"/>
      <c r="U27" s="22"/>
      <c r="V27" s="25"/>
    </row>
    <row r="28" spans="1:22" x14ac:dyDescent="0.15">
      <c r="A28" s="19"/>
      <c r="B28" s="11"/>
      <c r="C28" s="11"/>
      <c r="D28" s="14"/>
      <c r="E28" s="20"/>
      <c r="F28" s="20"/>
      <c r="G28" s="14"/>
      <c r="H28" s="14"/>
      <c r="I28" s="15"/>
      <c r="J28" s="16"/>
      <c r="K28" s="16"/>
      <c r="L28" s="21"/>
      <c r="M28" s="16"/>
      <c r="N28" s="40"/>
      <c r="O28" s="17"/>
      <c r="P28" s="17"/>
      <c r="Q28" s="16"/>
      <c r="R28" s="23"/>
      <c r="S28" s="24" t="e">
        <f t="shared" si="0"/>
        <v>#DIV/0!</v>
      </c>
      <c r="T28" s="22"/>
      <c r="U28" s="22"/>
      <c r="V28" s="25"/>
    </row>
    <row r="29" spans="1:22" x14ac:dyDescent="0.15">
      <c r="A29" s="19"/>
      <c r="B29" s="11"/>
      <c r="C29" s="11"/>
      <c r="D29" s="14"/>
      <c r="E29" s="20"/>
      <c r="F29" s="20"/>
      <c r="G29" s="14"/>
      <c r="H29" s="14"/>
      <c r="I29" s="15"/>
      <c r="J29" s="16"/>
      <c r="K29" s="16"/>
      <c r="L29" s="21"/>
      <c r="M29" s="16"/>
      <c r="N29" s="40"/>
      <c r="O29" s="17"/>
      <c r="P29" s="17"/>
      <c r="Q29" s="16"/>
      <c r="R29" s="23"/>
      <c r="S29" s="24" t="e">
        <f t="shared" si="0"/>
        <v>#DIV/0!</v>
      </c>
      <c r="T29" s="22"/>
      <c r="U29" s="22"/>
      <c r="V29" s="25"/>
    </row>
    <row r="30" spans="1:22" x14ac:dyDescent="0.15">
      <c r="A30" s="19"/>
      <c r="B30" s="11"/>
      <c r="C30" s="11"/>
      <c r="D30" s="14"/>
      <c r="E30" s="20"/>
      <c r="F30" s="20"/>
      <c r="G30" s="14"/>
      <c r="H30" s="14"/>
      <c r="I30" s="15"/>
      <c r="J30" s="16"/>
      <c r="K30" s="16"/>
      <c r="L30" s="21"/>
      <c r="M30" s="16"/>
      <c r="N30" s="40"/>
      <c r="O30" s="17"/>
      <c r="P30" s="17"/>
      <c r="Q30" s="16"/>
      <c r="R30" s="23"/>
      <c r="S30" s="24" t="e">
        <f t="shared" si="0"/>
        <v>#DIV/0!</v>
      </c>
      <c r="T30" s="22"/>
      <c r="U30" s="22"/>
      <c r="V30" s="25"/>
    </row>
    <row r="31" spans="1:22" x14ac:dyDescent="0.15">
      <c r="A31" s="19"/>
      <c r="B31" s="11"/>
      <c r="C31" s="11"/>
      <c r="D31" s="14"/>
      <c r="E31" s="20"/>
      <c r="F31" s="20"/>
      <c r="G31" s="14"/>
      <c r="H31" s="14"/>
      <c r="I31" s="15"/>
      <c r="J31" s="16"/>
      <c r="K31" s="16"/>
      <c r="L31" s="21"/>
      <c r="M31" s="16"/>
      <c r="N31" s="40"/>
      <c r="O31" s="17"/>
      <c r="P31" s="17"/>
      <c r="Q31" s="16"/>
      <c r="R31" s="23"/>
      <c r="S31" s="24" t="e">
        <f t="shared" si="0"/>
        <v>#DIV/0!</v>
      </c>
      <c r="T31" s="22"/>
      <c r="U31" s="22"/>
      <c r="V31" s="25"/>
    </row>
    <row r="32" spans="1:22" x14ac:dyDescent="0.15">
      <c r="A32" s="19"/>
      <c r="B32" s="11"/>
      <c r="C32" s="11"/>
      <c r="D32" s="14"/>
      <c r="E32" s="20"/>
      <c r="F32" s="20"/>
      <c r="G32" s="14"/>
      <c r="H32" s="14"/>
      <c r="I32" s="15"/>
      <c r="J32" s="16"/>
      <c r="K32" s="16"/>
      <c r="L32" s="21"/>
      <c r="M32" s="16"/>
      <c r="N32" s="40"/>
      <c r="O32" s="17"/>
      <c r="P32" s="17"/>
      <c r="Q32" s="16"/>
      <c r="R32" s="23"/>
      <c r="S32" s="24" t="e">
        <f t="shared" si="0"/>
        <v>#DIV/0!</v>
      </c>
      <c r="T32" s="22"/>
      <c r="U32" s="22"/>
      <c r="V32" s="25"/>
    </row>
    <row r="33" spans="1:22" x14ac:dyDescent="0.15">
      <c r="A33" s="19"/>
      <c r="B33" s="11"/>
      <c r="C33" s="11"/>
      <c r="D33" s="14"/>
      <c r="E33" s="20"/>
      <c r="F33" s="20"/>
      <c r="G33" s="14"/>
      <c r="H33" s="14"/>
      <c r="I33" s="15"/>
      <c r="J33" s="16"/>
      <c r="K33" s="16"/>
      <c r="L33" s="21"/>
      <c r="M33" s="16"/>
      <c r="N33" s="40"/>
      <c r="O33" s="17"/>
      <c r="P33" s="17"/>
      <c r="Q33" s="16"/>
      <c r="R33" s="23"/>
      <c r="S33" s="24" t="e">
        <f t="shared" si="0"/>
        <v>#DIV/0!</v>
      </c>
      <c r="T33" s="22"/>
      <c r="U33" s="22"/>
      <c r="V33" s="25"/>
    </row>
    <row r="34" spans="1:22" x14ac:dyDescent="0.15">
      <c r="A34" s="19"/>
      <c r="B34" s="11"/>
      <c r="C34" s="11"/>
      <c r="D34" s="14"/>
      <c r="E34" s="20"/>
      <c r="F34" s="20"/>
      <c r="G34" s="14"/>
      <c r="H34" s="14"/>
      <c r="I34" s="15"/>
      <c r="J34" s="16"/>
      <c r="K34" s="16"/>
      <c r="L34" s="21"/>
      <c r="M34" s="16"/>
      <c r="N34" s="40"/>
      <c r="O34" s="17"/>
      <c r="P34" s="17"/>
      <c r="Q34" s="16"/>
      <c r="R34" s="23"/>
      <c r="S34" s="24" t="e">
        <f t="shared" si="0"/>
        <v>#DIV/0!</v>
      </c>
      <c r="T34" s="22"/>
      <c r="U34" s="22"/>
      <c r="V34" s="25"/>
    </row>
    <row r="35" spans="1:22" x14ac:dyDescent="0.15">
      <c r="A35" s="19"/>
      <c r="B35" s="11"/>
      <c r="C35" s="11"/>
      <c r="D35" s="14"/>
      <c r="E35" s="20"/>
      <c r="F35" s="20"/>
      <c r="G35" s="14"/>
      <c r="H35" s="14"/>
      <c r="I35" s="15"/>
      <c r="J35" s="16"/>
      <c r="K35" s="16"/>
      <c r="L35" s="21"/>
      <c r="M35" s="16"/>
      <c r="N35" s="40"/>
      <c r="O35" s="17"/>
      <c r="P35" s="17"/>
      <c r="Q35" s="16"/>
      <c r="R35" s="23"/>
      <c r="S35" s="24" t="e">
        <f t="shared" si="0"/>
        <v>#DIV/0!</v>
      </c>
      <c r="T35" s="22"/>
      <c r="U35" s="22"/>
      <c r="V35" s="25"/>
    </row>
    <row r="36" spans="1:22" x14ac:dyDescent="0.15">
      <c r="A36" s="19"/>
      <c r="B36" s="11"/>
      <c r="C36" s="11"/>
      <c r="D36" s="14"/>
      <c r="E36" s="20"/>
      <c r="F36" s="20"/>
      <c r="G36" s="14"/>
      <c r="H36" s="14"/>
      <c r="I36" s="15"/>
      <c r="J36" s="16"/>
      <c r="K36" s="16"/>
      <c r="L36" s="21"/>
      <c r="M36" s="16"/>
      <c r="N36" s="40"/>
      <c r="O36" s="17"/>
      <c r="P36" s="17"/>
      <c r="Q36" s="16"/>
      <c r="R36" s="23"/>
      <c r="S36" s="24" t="e">
        <f t="shared" si="0"/>
        <v>#DIV/0!</v>
      </c>
      <c r="T36" s="22"/>
      <c r="U36" s="22"/>
      <c r="V36" s="25"/>
    </row>
    <row r="37" spans="1:22" x14ac:dyDescent="0.15">
      <c r="A37" s="19"/>
      <c r="B37" s="11"/>
      <c r="C37" s="11"/>
      <c r="D37" s="14"/>
      <c r="E37" s="20"/>
      <c r="F37" s="20"/>
      <c r="G37" s="14"/>
      <c r="H37" s="14"/>
      <c r="I37" s="15"/>
      <c r="J37" s="16"/>
      <c r="K37" s="16"/>
      <c r="L37" s="21"/>
      <c r="M37" s="16"/>
      <c r="N37" s="40"/>
      <c r="O37" s="17"/>
      <c r="P37" s="17"/>
      <c r="Q37" s="16"/>
      <c r="R37" s="23"/>
      <c r="S37" s="24" t="e">
        <f t="shared" si="0"/>
        <v>#DIV/0!</v>
      </c>
      <c r="T37" s="22"/>
      <c r="U37" s="22"/>
      <c r="V37" s="25"/>
    </row>
    <row r="38" spans="1:22" x14ac:dyDescent="0.15">
      <c r="A38" s="19"/>
      <c r="B38" s="11"/>
      <c r="C38" s="11"/>
      <c r="D38" s="14"/>
      <c r="E38" s="20"/>
      <c r="F38" s="20"/>
      <c r="G38" s="14"/>
      <c r="H38" s="14"/>
      <c r="I38" s="15"/>
      <c r="J38" s="16"/>
      <c r="K38" s="16"/>
      <c r="L38" s="21"/>
      <c r="M38" s="16"/>
      <c r="N38" s="40"/>
      <c r="O38" s="17"/>
      <c r="P38" s="17"/>
      <c r="Q38" s="16"/>
      <c r="R38" s="23"/>
      <c r="S38" s="24" t="e">
        <f t="shared" si="0"/>
        <v>#DIV/0!</v>
      </c>
      <c r="T38" s="22"/>
      <c r="U38" s="22"/>
      <c r="V38" s="25"/>
    </row>
  </sheetData>
  <mergeCells count="1">
    <mergeCell ref="A1:IV1"/>
  </mergeCells>
  <phoneticPr fontId="49" type="noConversion"/>
  <pageMargins left="0.31" right="0.19685" top="0.55118100000000003" bottom="1.01" header="0.23622000000000001" footer="0.78740200000000005"/>
  <pageSetup paperSize="9" scale="71" orientation="landscape"/>
  <headerFooter alignWithMargins="0">
    <oddFooter>&amp;L&amp;10说明：课程优秀率是学生所修读的考试课程中成绩达到或超过80分门数的百分比。&amp;C&amp;10学院经办人：&amp;R&amp;10学院主管领导审核：　　　　　　　　　　　　　　　　　填报日期：　　　年　月　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电自</vt:lpstr>
      <vt:lpstr>自动化</vt:lpstr>
      <vt:lpstr>填写样表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2026-09-14T06:42:24Z</cp:lastPrinted>
  <dcterms:created xsi:type="dcterms:W3CDTF">2026-09-13T15:10:39Z</dcterms:created>
  <dcterms:modified xsi:type="dcterms:W3CDTF">2026-09-14T06:48:38Z</dcterms:modified>
</cp:coreProperties>
</file>